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999 - Výměna  oken Gymná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'999 - Výměna  oken Gymnáz...'!$C$124:$K$344</definedName>
    <definedName name="_xlnm.Print_Area" localSheetId="1">'999 - Výměna  oken Gymnáz...'!$C$4:$J$76,'999 - Výměna  oken Gymnáz...'!$C$82:$J$106,'999 - Výměna  oken Gymnáz...'!$C$112:$J$344</definedName>
    <definedName name="_xlnm.Print_Titles" localSheetId="1">'999 - Výměna  oken Gymnáz...'!$124:$124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3"/>
  <c r="BH343"/>
  <c r="BG343"/>
  <c r="BF343"/>
  <c r="T343"/>
  <c r="R343"/>
  <c r="P343"/>
  <c r="BI341"/>
  <c r="BH341"/>
  <c r="BG341"/>
  <c r="BF341"/>
  <c r="T341"/>
  <c r="R341"/>
  <c r="P341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06"/>
  <c r="BH306"/>
  <c r="BG306"/>
  <c r="BF306"/>
  <c r="T306"/>
  <c r="R306"/>
  <c r="P306"/>
  <c r="BI304"/>
  <c r="BH304"/>
  <c r="BG304"/>
  <c r="BF304"/>
  <c r="T304"/>
  <c r="R304"/>
  <c r="P304"/>
  <c r="BI293"/>
  <c r="BH293"/>
  <c r="BG293"/>
  <c r="BF293"/>
  <c r="T293"/>
  <c r="R293"/>
  <c r="P293"/>
  <c r="BI289"/>
  <c r="BH289"/>
  <c r="BG289"/>
  <c r="BF289"/>
  <c r="T289"/>
  <c r="R289"/>
  <c r="P289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4"/>
  <c r="BH254"/>
  <c r="BG254"/>
  <c r="BF254"/>
  <c r="T254"/>
  <c r="R254"/>
  <c r="P254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5"/>
  <c r="BH155"/>
  <c r="BG155"/>
  <c r="BF155"/>
  <c r="T155"/>
  <c r="R155"/>
  <c r="P155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19"/>
  <c r="E117"/>
  <c r="J92"/>
  <c r="J91"/>
  <c r="F89"/>
  <c r="E87"/>
  <c r="J18"/>
  <c r="E18"/>
  <c r="F122"/>
  <c r="J17"/>
  <c r="J15"/>
  <c r="E15"/>
  <c r="F121"/>
  <c r="J14"/>
  <c r="J12"/>
  <c r="J89"/>
  <c r="E7"/>
  <c r="E85"/>
  <c i="1" r="L90"/>
  <c r="AM90"/>
  <c r="AM89"/>
  <c r="L89"/>
  <c r="AM87"/>
  <c r="L87"/>
  <c r="L85"/>
  <c r="L84"/>
  <c i="2" r="BK343"/>
  <c r="BK341"/>
  <c r="J322"/>
  <c r="J319"/>
  <c r="BK317"/>
  <c r="BK306"/>
  <c r="J304"/>
  <c r="J293"/>
  <c r="J289"/>
  <c r="BK268"/>
  <c r="BK263"/>
  <c r="BK254"/>
  <c r="J246"/>
  <c r="J229"/>
  <c r="BK222"/>
  <c r="BK215"/>
  <c r="J210"/>
  <c r="J202"/>
  <c r="J199"/>
  <c r="J193"/>
  <c r="J143"/>
  <c r="J343"/>
  <c r="BK322"/>
  <c r="J306"/>
  <c r="BK289"/>
  <c r="J268"/>
  <c r="BK202"/>
  <c r="BK183"/>
  <c r="J174"/>
  <c r="J168"/>
  <c r="BK143"/>
  <c r="BK319"/>
  <c r="BK229"/>
  <c r="J215"/>
  <c r="J189"/>
  <c r="J155"/>
  <c r="J132"/>
  <c r="BK246"/>
  <c r="J197"/>
  <c i="1" r="AS94"/>
  <c i="2" r="BK189"/>
  <c r="BK168"/>
  <c r="BK132"/>
  <c r="BK239"/>
  <c r="J185"/>
  <c r="J162"/>
  <c r="J136"/>
  <c r="J341"/>
  <c r="BK304"/>
  <c r="J273"/>
  <c r="BK227"/>
  <c r="BK210"/>
  <c r="BK197"/>
  <c r="BK155"/>
  <c r="J130"/>
  <c r="J241"/>
  <c r="BK220"/>
  <c r="BK174"/>
  <c r="BK141"/>
  <c r="BK130"/>
  <c r="BK241"/>
  <c r="J191"/>
  <c r="BK193"/>
  <c r="BK185"/>
  <c r="BK180"/>
  <c r="J151"/>
  <c r="J227"/>
  <c r="J180"/>
  <c r="J317"/>
  <c r="BK293"/>
  <c r="J263"/>
  <c r="J220"/>
  <c r="BK199"/>
  <c r="J176"/>
  <c r="BK170"/>
  <c r="BK151"/>
  <c r="BK134"/>
  <c r="J254"/>
  <c r="J222"/>
  <c r="BK191"/>
  <c r="BK162"/>
  <c r="J134"/>
  <c r="BK273"/>
  <c r="J239"/>
  <c r="BK128"/>
  <c r="J183"/>
  <c r="J128"/>
  <c r="J170"/>
  <c r="J141"/>
  <c r="BK136"/>
  <c r="BK176"/>
  <c l="1" r="T127"/>
  <c r="P127"/>
  <c r="T140"/>
  <c r="T167"/>
  <c r="P182"/>
  <c r="R188"/>
  <c r="T188"/>
  <c r="P201"/>
  <c r="R201"/>
  <c r="BK321"/>
  <c r="J321"/>
  <c r="J105"/>
  <c r="R127"/>
  <c r="R140"/>
  <c r="P167"/>
  <c r="T182"/>
  <c r="BK188"/>
  <c r="P188"/>
  <c r="BK201"/>
  <c r="J201"/>
  <c r="J104"/>
  <c r="T201"/>
  <c r="P321"/>
  <c r="P140"/>
  <c r="R167"/>
  <c r="R182"/>
  <c r="R321"/>
  <c r="BK127"/>
  <c r="J127"/>
  <c r="J98"/>
  <c r="BK140"/>
  <c r="J140"/>
  <c r="J99"/>
  <c r="BK167"/>
  <c r="J167"/>
  <c r="J100"/>
  <c r="BK182"/>
  <c r="J182"/>
  <c r="J101"/>
  <c r="T321"/>
  <c r="E115"/>
  <c r="J119"/>
  <c r="BE128"/>
  <c r="BE130"/>
  <c r="BE136"/>
  <c r="BE143"/>
  <c r="BE155"/>
  <c r="BE197"/>
  <c r="BE191"/>
  <c r="BE132"/>
  <c r="BE141"/>
  <c r="BE180"/>
  <c r="BE189"/>
  <c r="F92"/>
  <c r="BE168"/>
  <c r="BE229"/>
  <c r="BE151"/>
  <c r="BE170"/>
  <c r="BE210"/>
  <c r="BE239"/>
  <c r="BE263"/>
  <c r="BE268"/>
  <c r="F91"/>
  <c r="BE162"/>
  <c r="BE185"/>
  <c r="BE202"/>
  <c r="BE222"/>
  <c r="BE273"/>
  <c r="BE289"/>
  <c r="BE293"/>
  <c r="BE304"/>
  <c r="BE306"/>
  <c r="BE317"/>
  <c r="BE341"/>
  <c r="BE134"/>
  <c r="BE174"/>
  <c r="BE176"/>
  <c r="BE183"/>
  <c r="BE193"/>
  <c r="BE199"/>
  <c r="BE215"/>
  <c r="BE220"/>
  <c r="BE227"/>
  <c r="BE241"/>
  <c r="BE246"/>
  <c r="BE254"/>
  <c r="BE319"/>
  <c r="BE322"/>
  <c r="BE343"/>
  <c r="F35"/>
  <c i="1" r="BB95"/>
  <c r="BB94"/>
  <c r="W31"/>
  <c i="2" r="F34"/>
  <c i="1" r="BA95"/>
  <c r="BA94"/>
  <c r="AW94"/>
  <c r="AK30"/>
  <c i="2" r="F37"/>
  <c i="1" r="BD95"/>
  <c r="BD94"/>
  <c r="W33"/>
  <c i="2" r="F36"/>
  <c i="1" r="BC95"/>
  <c r="BC94"/>
  <c r="W32"/>
  <c i="2" r="J34"/>
  <c i="1" r="AW95"/>
  <c i="2" l="1" r="BK187"/>
  <c r="J187"/>
  <c r="J102"/>
  <c r="P187"/>
  <c r="R126"/>
  <c r="R125"/>
  <c r="R187"/>
  <c r="P126"/>
  <c r="P125"/>
  <c i="1" r="AU95"/>
  <c i="2" r="T187"/>
  <c r="T126"/>
  <c r="T125"/>
  <c r="BK126"/>
  <c r="J126"/>
  <c r="J97"/>
  <c r="J188"/>
  <c r="J103"/>
  <c i="1" r="AU94"/>
  <c r="AY94"/>
  <c i="2" r="J33"/>
  <c i="1" r="AV95"/>
  <c r="AT95"/>
  <c r="W30"/>
  <c r="AX94"/>
  <c i="2" r="F33"/>
  <c i="1" r="AZ95"/>
  <c r="AZ94"/>
  <c r="W29"/>
  <c i="2" l="1" r="BK125"/>
  <c r="J125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<sst xmlns="http://schemas.openxmlformats.org/spreadsheetml/2006/main">
  <si>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</si>
  <si>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</si>
  <si>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</si>
  <si>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</si>
  <si>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</si>
  <si>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{ef32f05f-2278-4fa4-a072-7a2704642a6b}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</si>
  <si>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</si>
  <si>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</si>
  <si>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</si>
  <si>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</si>
  <si>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</si>
  <si>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</si>
  <si>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</si>
  <si>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</si>
  <si>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999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</si>
  <si>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</si>
  <si>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</si>
  <si>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 oken   Gymnázia v Karviné</t>
  </si>
  <si>
    <t>KSO:</t>
  </si>
  <si>
    <t>CC-CZ:</t>
  </si>
  <si>
    <t>Místo:</t>
  </si>
  <si>
    <t>Karviná</t>
  </si>
  <si>
    <t>Datum:</t>
  </si>
  <si>
    <t>2. 7. 2025</t>
  </si>
  <si>
    <t>Zadavatel:</t>
  </si>
  <si>
    <t>IČ:</t>
  </si>
  <si>
    <t>Gymnázium, Karviná, příspěvková organizace</t>
  </si>
  <si>
    <t>DIČ:</t>
  </si>
  <si>
    <t>Uchazeč:</t>
  </si>
  <si>
    <t>Vyplň údaj</t>
  </si>
  <si>
    <t>Projektant:</t>
  </si>
  <si>
    <t>Stanislav Lupieński, Rudé Armády 910/2</t>
  </si>
  <si>
    <t>True</t>
  </si>
  <si>
    <t>Zpracovatel:</t>
  </si>
  <si>
    <t>Stanislav Lupieński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</si>
  <si>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</si>
  <si>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</si>
  <si>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</si>
  <si>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</si>
  <si>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</si>
  <si>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</si>
  <si>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</si>
  <si>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</si>
  <si>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</si>
  <si>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</si>
  <si>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</si>
  <si>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</si>
  <si>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</si>
  <si>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</si>
  <si>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</si>
  <si>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</si>
  <si>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</si>
  <si>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</si>
  <si>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</si>
  <si>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</si>
  <si>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</si>
  <si>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</si>
  <si>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</si>
  <si>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</si>
  <si>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</si>
  <si>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</si>
  <si>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</si>
  <si>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</si>
  <si>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</si>
  <si>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</si>
  <si>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</si>
  <si>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</si>
  <si>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</si>
  <si>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</si>
  <si>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</si>
  <si>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</si>
  <si>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</si>
  <si>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</si>
  <si>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</si>
  <si>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</si>
  <si>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</si>
  <si>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</si>
  <si>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</si>
  <si>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</si>
  <si>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</si>
  <si>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</si>
  <si>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Výměna  oken Gymnázia v Karviné</t>
  </si>
  <si>
    <t>STA</t>
  </si>
  <si>
    <t>1</t>
  </si>
  <si>
    <t>{eabf3d3a-5787-4482-91f3-4dcffa039740}</t>
  </si>
  <si>
    <t>2</t>
  </si>
  <si>
    <t>KRYCÍ LIST SOUPISU PRACÍ</t>
  </si>
  <si>
    <t>Objekt:</t>
  </si>
  <si>
    <t xml:space="preserve">999 - Výměna  oken Gymnázia v Karviné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</si>
  <si>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</si>
  <si>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</si>
  <si>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</si>
  <si>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</si>
  <si>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</si>
  <si>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</si>
  <si>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</si>
  <si>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</si>
  <si>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</si>
  <si>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</si>
  <si>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</si>
  <si>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</si>
  <si>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</si>
  <si>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</si>
  <si>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</si>
  <si>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</si>
  <si>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</si>
  <si>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</si>
  <si>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</si>
  <si>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</si>
  <si>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</si>
  <si>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</si>
  <si>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</si>
  <si>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</si>
  <si>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</si>
  <si>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</si>
  <si>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</si>
  <si>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</si>
  <si>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</si>
  <si>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</si>
  <si>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</si>
  <si>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</si>
  <si>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</si>
  <si>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613131121</t>
  </si>
  <si>
    <t>Penetrační disperzní nátěr vnitřních pilířů nebo sloupů nanášený ručně</t>
  </si>
  <si>
    <t>m2</t>
  </si>
  <si>
    <t>4</t>
  </si>
  <si>
    <t>PP</t>
  </si>
  <si>
    <t>613311131</t>
  </si>
  <si>
    <t>Vápenný štuk vnitřních pilířů nebo sloupů tloušťky do 3 mm</t>
  </si>
  <si>
    <t>3</t>
  </si>
  <si>
    <t>619991001</t>
  </si>
  <si>
    <t>Zakrytí podlahy PE fólií</t>
  </si>
  <si>
    <t>619991011</t>
  </si>
  <si>
    <t>Obalení samostatných konstrukcí a prvků PE fólií</t>
  </si>
  <si>
    <t>8</t>
  </si>
  <si>
    <t>5</t>
  </si>
  <si>
    <t>619995001</t>
  </si>
  <si>
    <t>Začištění omítek kolem oken, dveří, podlah nebo obkladů</t>
  </si>
  <si>
    <t>m</t>
  </si>
  <si>
    <t>10</t>
  </si>
  <si>
    <t>VV</t>
  </si>
  <si>
    <t>1856,6*2</t>
  </si>
  <si>
    <t>Součet</t>
  </si>
  <si>
    <t>9</t>
  </si>
  <si>
    <t>Ostatní konstrukce a práce, bourání</t>
  </si>
  <si>
    <t>952901111</t>
  </si>
  <si>
    <t>Vyčištění budov bytové a občanské výstavby při výšce podlaží do 4 m</t>
  </si>
  <si>
    <t>7</t>
  </si>
  <si>
    <t>968082015</t>
  </si>
  <si>
    <t>Vybourání plastových rámů oken včetně křídel plochy do 1 m2</t>
  </si>
  <si>
    <t>14</t>
  </si>
  <si>
    <t xml:space="preserve">"6/O"    0,9*0,6*45 </t>
  </si>
  <si>
    <t xml:space="preserve">"8/O"   0,6*0,9*2</t>
  </si>
  <si>
    <t xml:space="preserve">"9/O"   0,6*0,9*2</t>
  </si>
  <si>
    <t xml:space="preserve">"10/O"   0,6*1,2*2</t>
  </si>
  <si>
    <t xml:space="preserve">"11/O"   0,6*1,2*2</t>
  </si>
  <si>
    <t>968082016</t>
  </si>
  <si>
    <t>Vybourání plastových rámů oken včetně křídel plochy přes 1 do 2 m2</t>
  </si>
  <si>
    <t>16</t>
  </si>
  <si>
    <t xml:space="preserve">"7/O"  1,5*0,9*2</t>
  </si>
  <si>
    <t>968082017</t>
  </si>
  <si>
    <t>Vybourání plastových rámů oken včetně křídel plochy přes 2 do 4 m2</t>
  </si>
  <si>
    <t>18</t>
  </si>
  <si>
    <t>"2/O" 1,8*2,1*40</t>
  </si>
  <si>
    <t xml:space="preserve">"3/O"  1,5*2,4*36</t>
  </si>
  <si>
    <t xml:space="preserve">"4/O"  1,5*1,8*30</t>
  </si>
  <si>
    <t xml:space="preserve">"5/O"  1,5*1,8*12</t>
  </si>
  <si>
    <t>968082018</t>
  </si>
  <si>
    <t>Vybourání plastových rámů oken včetně křídel plochy přes 4 m2</t>
  </si>
  <si>
    <t>20</t>
  </si>
  <si>
    <t xml:space="preserve">"1/O"  1,8*2,4*96</t>
  </si>
  <si>
    <t xml:space="preserve">"12/O"  2,2*2,4*1</t>
  </si>
  <si>
    <t>997</t>
  </si>
  <si>
    <t>Doprava suti a vybouraných hmot</t>
  </si>
  <si>
    <t>11</t>
  </si>
  <si>
    <t>997013214</t>
  </si>
  <si>
    <t>Vnitrostaveništní doprava suti a vybouraných hmot pro budovy v přes 12 do 15 m ručně</t>
  </si>
  <si>
    <t>t</t>
  </si>
  <si>
    <t>22</t>
  </si>
  <si>
    <t>997013219</t>
  </si>
  <si>
    <t>Příplatek k vnitrostaveništní dopravě suti a vybouraných hmot za zvětšenou dopravu suti ZKD 10 m</t>
  </si>
  <si>
    <t>24</t>
  </si>
  <si>
    <t>43,203*10 "Přepočtené koeficientem množství</t>
  </si>
  <si>
    <t>13</t>
  </si>
  <si>
    <t>997013501</t>
  </si>
  <si>
    <t>Odvoz suti a vybouraných hmot na skládku nebo meziskládku do 1 km se složením</t>
  </si>
  <si>
    <t>26</t>
  </si>
  <si>
    <t>997013509</t>
  </si>
  <si>
    <t>Příplatek k odvozu suti a vybouraných hmot na skládku ZKD 1 km přes 1 km</t>
  </si>
  <si>
    <t>28</t>
  </si>
  <si>
    <t>15</t>
  </si>
  <si>
    <t>997013631</t>
  </si>
  <si>
    <t>Poplatek za uložení na skládce (skládkovné) stavebního odpadu směsného kód odpadu 17 09 04</t>
  </si>
  <si>
    <t>30</t>
  </si>
  <si>
    <t>998</t>
  </si>
  <si>
    <t>Přesun hmot</t>
  </si>
  <si>
    <t>998018003</t>
  </si>
  <si>
    <t>Přesun hmot pro budovy ruční pro budovy v přes 12 do 24 m</t>
  </si>
  <si>
    <t>32</t>
  </si>
  <si>
    <t>17</t>
  </si>
  <si>
    <t>998018011</t>
  </si>
  <si>
    <t>Příplatek k ručnímu přesunu hmot pro budovy za zvětšený přesun ZKD 100 m</t>
  </si>
  <si>
    <t>34</t>
  </si>
  <si>
    <t>PSV</t>
  </si>
  <si>
    <t>Práce a dodávky PSV</t>
  </si>
  <si>
    <t>764</t>
  </si>
  <si>
    <t>Konstrukce klempířské</t>
  </si>
  <si>
    <t>764002851</t>
  </si>
  <si>
    <t>Demontáž oplechování parapetů do suti</t>
  </si>
  <si>
    <t>36</t>
  </si>
  <si>
    <t>19</t>
  </si>
  <si>
    <t>764216645</t>
  </si>
  <si>
    <t>Oplechování rovných parapetů celoplošně lepené z Pz s povrchovou úpravou rš 400 mm</t>
  </si>
  <si>
    <t>38</t>
  </si>
  <si>
    <t>764216665</t>
  </si>
  <si>
    <t>Příplatek za zvýšenou pracnost oplechování rohů rovných parapetů z PZ s povrch úpravou rš do 400 mm</t>
  </si>
  <si>
    <t>kus</t>
  </si>
  <si>
    <t>40</t>
  </si>
  <si>
    <t>219*2</t>
  </si>
  <si>
    <t>998764123</t>
  </si>
  <si>
    <t>Přesun hmot tonážní pro konstrukce klempířské ruční v objektech v přes 12 do 24 m</t>
  </si>
  <si>
    <t>42</t>
  </si>
  <si>
    <t>998764129</t>
  </si>
  <si>
    <t>Příplatek k ručnímu přesunu hmot tonážnímu pro konstrukce klempířské za zvětšený přesun ZKD 50 m</t>
  </si>
  <si>
    <t>44</t>
  </si>
  <si>
    <t>766</t>
  </si>
  <si>
    <t>Konstrukce truhlářské</t>
  </si>
  <si>
    <t>23</t>
  </si>
  <si>
    <t>766001</t>
  </si>
  <si>
    <t xml:space="preserve">D+M  Vnitřních rolet</t>
  </si>
  <si>
    <t>46</t>
  </si>
  <si>
    <t>"viz výpis PD"</t>
  </si>
  <si>
    <t xml:space="preserve">"1/O"  1,8*2,4*57</t>
  </si>
  <si>
    <t>"2/O" 1,8*2,1*21</t>
  </si>
  <si>
    <t xml:space="preserve">"3/O"  1,5*2,4*6</t>
  </si>
  <si>
    <t xml:space="preserve">"4/O"  1,5*1,8*18</t>
  </si>
  <si>
    <t>766002</t>
  </si>
  <si>
    <t xml:space="preserve">D+M  Síťky do oken</t>
  </si>
  <si>
    <t>48</t>
  </si>
  <si>
    <t xml:space="preserve">"3/O"  0,7*2,4*7</t>
  </si>
  <si>
    <t>25</t>
  </si>
  <si>
    <t>766622116</t>
  </si>
  <si>
    <t>Montáž plastových oken plochy přes 1 m2 pevných v do 2,5 m s rámem do zdiva</t>
  </si>
  <si>
    <t>50</t>
  </si>
  <si>
    <t xml:space="preserve">"viz výpis  PD "</t>
  </si>
  <si>
    <t>M</t>
  </si>
  <si>
    <t>61140046</t>
  </si>
  <si>
    <t>okno plastové s fixním zasklením trojsklo přes plochu 1m2 v 1,5-2,5m</t>
  </si>
  <si>
    <t>52</t>
  </si>
  <si>
    <t>27</t>
  </si>
  <si>
    <t>766622131</t>
  </si>
  <si>
    <t>Montáž plastových oken plochy přes 1 m2 otevíravých v do 1,5 m s rámem do zdiva</t>
  </si>
  <si>
    <t>54</t>
  </si>
  <si>
    <t>61140052</t>
  </si>
  <si>
    <t>okno plastové otevíravé/sklopné trojsklo přes plochu 1m2 do v 1,5m</t>
  </si>
  <si>
    <t>56</t>
  </si>
  <si>
    <t>29</t>
  </si>
  <si>
    <t>766622132</t>
  </si>
  <si>
    <t>Montáž plastových oken plochy přes 1 m2 otevíravých v do 2,5 m s rámem do zdiva</t>
  </si>
  <si>
    <t>58</t>
  </si>
  <si>
    <t>61140054</t>
  </si>
  <si>
    <t>okno plastové otevíravé/sklopné trojsklo přes plochu 1m2 v 1,5-2,5m</t>
  </si>
  <si>
    <t>60</t>
  </si>
  <si>
    <t>31</t>
  </si>
  <si>
    <t>611002</t>
  </si>
  <si>
    <t>Příplatek za mléčné sklo</t>
  </si>
  <si>
    <t>62</t>
  </si>
  <si>
    <t xml:space="preserve">"1/O"    1,8*2,4*2+1,8*2,4*6*0,4</t>
  </si>
  <si>
    <t>766622216</t>
  </si>
  <si>
    <t>Montáž plastových oken plochy do 1 m2 otevíravých s rámem do zdiva</t>
  </si>
  <si>
    <t>64</t>
  </si>
  <si>
    <t xml:space="preserve">"6/O"    45</t>
  </si>
  <si>
    <t xml:space="preserve">"8/O"   2</t>
  </si>
  <si>
    <t xml:space="preserve">"9/O"   2</t>
  </si>
  <si>
    <t xml:space="preserve">"10/O"   2</t>
  </si>
  <si>
    <t xml:space="preserve">"11/O"   2</t>
  </si>
  <si>
    <t>33</t>
  </si>
  <si>
    <t>61140050</t>
  </si>
  <si>
    <t>okno plastové otevíravé/sklopné trojsklo do plochy 1m2</t>
  </si>
  <si>
    <t>66</t>
  </si>
  <si>
    <t>611001</t>
  </si>
  <si>
    <t>Příplatek za bezpečnostní sklo</t>
  </si>
  <si>
    <t>68</t>
  </si>
  <si>
    <t xml:space="preserve">"6/O"    0,9*0,6*18</t>
  </si>
  <si>
    <t>35</t>
  </si>
  <si>
    <t>70</t>
  </si>
  <si>
    <t xml:space="preserve">"6/O"    0,9*0,6*16</t>
  </si>
  <si>
    <t>766629214</t>
  </si>
  <si>
    <t>Příplatek k montáži oken za izolaci pro rovné ostění připojovací spára do 15 mm - páska</t>
  </si>
  <si>
    <t>72</t>
  </si>
  <si>
    <t xml:space="preserve">"1/O"  (1,8+2,4)*2*96</t>
  </si>
  <si>
    <t>"2/O" (1,8+2,1)*2*40</t>
  </si>
  <si>
    <t xml:space="preserve">"3/O"  (1,5+2,4)*2*36</t>
  </si>
  <si>
    <t xml:space="preserve">"4/O"  (1,5+1,8)*2*30</t>
  </si>
  <si>
    <t xml:space="preserve">"5/O"  (1,5+1,8)*2*12</t>
  </si>
  <si>
    <t xml:space="preserve">"6/O"    (0,9+0,6)*2*45 </t>
  </si>
  <si>
    <t xml:space="preserve">"7/O"  (1,5+0,9)*2*2</t>
  </si>
  <si>
    <t xml:space="preserve">"8/O"   (0,6+0,9)*2*2</t>
  </si>
  <si>
    <t xml:space="preserve">"9/O"   (0,6+0,9)*2*2</t>
  </si>
  <si>
    <t xml:space="preserve">"10/O"   (0,6+1,2)*2*2</t>
  </si>
  <si>
    <t xml:space="preserve">"11/O"   (0,6+1,2)*2*2</t>
  </si>
  <si>
    <t xml:space="preserve">"12/O"  (2,2+2,4)*1*2</t>
  </si>
  <si>
    <t>37</t>
  </si>
  <si>
    <t>766691812</t>
  </si>
  <si>
    <t>Demontáž parapetních desek dřevěných nebo plastových šířky přes 300 mm</t>
  </si>
  <si>
    <t>74</t>
  </si>
  <si>
    <t>368,2</t>
  </si>
  <si>
    <t>766694126</t>
  </si>
  <si>
    <t>Montáž parapetních desek dřevěných nebo plastových š přes 30 cm</t>
  </si>
  <si>
    <t>76</t>
  </si>
  <si>
    <t xml:space="preserve">"1/O"  1,8*96</t>
  </si>
  <si>
    <t>"2/O" 1,8*40</t>
  </si>
  <si>
    <t xml:space="preserve">"3/O"  1,5*36</t>
  </si>
  <si>
    <t xml:space="preserve">"4/O"  1,5*30</t>
  </si>
  <si>
    <t xml:space="preserve">"5/O"  1,5*12</t>
  </si>
  <si>
    <t xml:space="preserve">"7/O"  1,5*2</t>
  </si>
  <si>
    <t xml:space="preserve">"11/O"   0,6*2</t>
  </si>
  <si>
    <t xml:space="preserve">"12/O"  2,2*1</t>
  </si>
  <si>
    <t>39</t>
  </si>
  <si>
    <t>61144404</t>
  </si>
  <si>
    <t>parapet plastový vnitřní š 400mm</t>
  </si>
  <si>
    <t>78</t>
  </si>
  <si>
    <t>61144019</t>
  </si>
  <si>
    <t>koncovka k parapetu plastovému vnitřnímu 1 pár</t>
  </si>
  <si>
    <t>sada</t>
  </si>
  <si>
    <t>80</t>
  </si>
  <si>
    <t xml:space="preserve">"1/O"  96</t>
  </si>
  <si>
    <t>"2/O" 40</t>
  </si>
  <si>
    <t xml:space="preserve">"3/O"  36</t>
  </si>
  <si>
    <t xml:space="preserve">"4/O"  30</t>
  </si>
  <si>
    <t>"5/O" 12</t>
  </si>
  <si>
    <t xml:space="preserve">"7/O"  2</t>
  </si>
  <si>
    <t xml:space="preserve">"12/O"  1</t>
  </si>
  <si>
    <t>41</t>
  </si>
  <si>
    <t>998766123</t>
  </si>
  <si>
    <t>Přesun hmot tonážní pro kce truhlářské ruční v objektech v přes 12 do 24 m</t>
  </si>
  <si>
    <t>82</t>
  </si>
  <si>
    <t>998766129</t>
  </si>
  <si>
    <t>Příplatek k ručnímu přesunu hmot tonážnímu pro kce truhlářské za zvětšený přesun ZKD 50 m</t>
  </si>
  <si>
    <t>84</t>
  </si>
  <si>
    <t>784</t>
  </si>
  <si>
    <t>Dokončovací práce - malby a tapety</t>
  </si>
  <si>
    <t>43</t>
  </si>
  <si>
    <t>784121001</t>
  </si>
  <si>
    <t>Oškrabání malby v místnostech v do 3,80 m</t>
  </si>
  <si>
    <t>86</t>
  </si>
  <si>
    <t>-368,2</t>
  </si>
  <si>
    <t>1488,4*0,35</t>
  </si>
  <si>
    <t>784181121</t>
  </si>
  <si>
    <t>Hloubková jednonásobná bezbarvá penetrace podkladu v místnostech v do 3,80 m</t>
  </si>
  <si>
    <t>88</t>
  </si>
  <si>
    <t>45</t>
  </si>
  <si>
    <t>784211101</t>
  </si>
  <si>
    <t>Dvojnásobné bílé malby ze směsí za mokra výborně oděruvzdorných v místnostech v do 3,80 m</t>
  </si>
  <si>
    <t>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</si>
</sst>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999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Výměna  oken   Gymnázia v Karviné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2. 7. 2025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Gymnázium, Karviná, příspěvková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Stanislav Lupieński, Rudé Armády 910/2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Stanislav Lupieński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'999 - Výměna  oken Gymnáz...'!J30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'999 - Výměna  oken Gymnáz...'!P125</f>
        <v>0</v>
      </c>
      <c r="AV95" s="128">
        <f>'999 - Výměna  oken Gymnáz...'!J33</f>
        <v>0</v>
      </c>
      <c r="AW95" s="128">
        <f>'999 - Výměna  oken Gymnáz...'!J34</f>
        <v>0</v>
      </c>
      <c r="AX95" s="128">
        <f>'999 - Výměna  oken Gymnáz...'!J35</f>
        <v>0</v>
      </c>
      <c r="AY95" s="128">
        <f>'999 - Výměna  oken Gymnáz...'!J36</f>
        <v>0</v>
      </c>
      <c r="AZ95" s="128">
        <f>'999 - Výměna  oken Gymnáz...'!F33</f>
        <v>0</v>
      </c>
      <c r="BA95" s="128">
        <f>'999 - Výměna  oken Gymnáz...'!F34</f>
        <v>0</v>
      </c>
      <c r="BB95" s="128">
        <f>'999 - Výměna  oken Gymnáz...'!F35</f>
        <v>0</v>
      </c>
      <c r="BC95" s="128">
        <f>'999 - Výměna  oken Gymnáz...'!F36</f>
        <v>0</v>
      </c>
      <c r="BD95" s="130">
        <f>'999 - Výměna  oken Gymnáz...'!F37</f>
        <v>0</v>
      </c>
      <c r="BE95" s="7"/>
      <c r="BT95" s="131" t="s">
        <v>83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wCGcN4rHVsK1dJFSgGRlptifSKum7/qub9qJaqzAwVTam9ayyU7yjSHiaPFC5j9tfyqE6lKJL0DYGX/hX4450A==" hashValue="rQrpS56+n7JZPevwQgOZ8OvB3Ei0hvC6diwqnY6hnSeQaj5HV4kalOP1vDWI0uduim9eLbHL2go4jFTuScVqk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999 - Výměna  oken Gymná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 xml:space="preserve">Výměna  oken   Gymnázia v Karviné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2. 7. 2025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>Gymnázium, Karviná, příspěvková organizace</v>
      </c>
      <c r="F15" s="38"/>
      <c r="G15" s="38"/>
      <c r="H15" s="38"/>
      <c r="I15" s="136" t="s">
        <v>27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34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ROUND((SUM(BE125:BE344)),  2)</f>
        <v>0</v>
      </c>
      <c r="G33" s="38"/>
      <c r="H33" s="38"/>
      <c r="I33" s="151">
        <v>0.20999999999999999</v>
      </c>
      <c r="J33" s="150">
        <f>ROUND(((SUM(BE125:BE344))*I33),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ROUND((SUM(BF125:BF344)),  2)</f>
        <v>0</v>
      </c>
      <c r="G34" s="38"/>
      <c r="H34" s="38"/>
      <c r="I34" s="151">
        <v>0.12</v>
      </c>
      <c r="J34" s="150">
        <f>ROUND(((SUM(BF125:BF344))*I34),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ROUND((SUM(BG125:BG344)),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ROUND((SUM(BH125:BH344)),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ROUND((SUM(BI125:BI344)),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 xml:space="preserve">Výměna  oken   Gymnázia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999 - Výměna  oken Gymnázia v Karviné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2. 7. 2025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Gymnázium, Karviná, příspěvková organizace</v>
      </c>
      <c r="G91" s="40"/>
      <c r="H91" s="40"/>
      <c r="I91" s="32" t="s">
        <v>30</v>
      </c>
      <c r="J91" s="36" t="str">
        <f>E21</f>
        <v>Stanislav Lupieński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Stanislav Lupieński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J127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J140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J167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J182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99</v>
      </c>
      <c r="E102" s="178"/>
      <c r="F102" s="178"/>
      <c r="G102" s="178"/>
      <c r="H102" s="178"/>
      <c r="I102" s="178"/>
      <c r="J102" s="179">
        <f>J187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J188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J201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J321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0" t="str">
        <f>E7</f>
        <v xml:space="preserve">Výměna  oken   Gymnázia v Karviné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 xml:space="preserve">999 - Výměna  oken Gymnázia v Karviné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Karviná</v>
      </c>
      <c r="G119" s="40"/>
      <c r="H119" s="40"/>
      <c r="I119" s="32" t="s">
        <v>22</v>
      </c>
      <c r="J119" s="79" t="str">
        <f>IF(J12="","",J12)</f>
        <v>2. 7. 2025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Gymnázium, Karviná, příspěvková organizace</v>
      </c>
      <c r="G121" s="40"/>
      <c r="H121" s="40"/>
      <c r="I121" s="32" t="s">
        <v>30</v>
      </c>
      <c r="J121" s="36" t="str">
        <f>E21</f>
        <v>Stanislav Lupieński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Stanislav Lupieński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7"/>
      <c r="B124" s="188"/>
      <c r="C124" s="189" t="s">
        <v>104</v>
      </c>
      <c r="D124" s="190" t="s">
        <v>61</v>
      </c>
      <c r="E124" s="190" t="s">
        <v>57</v>
      </c>
      <c r="F124" s="190" t="s">
        <v>58</v>
      </c>
      <c r="G124" s="190" t="s">
        <v>105</v>
      </c>
      <c r="H124" s="190" t="s">
        <v>106</v>
      </c>
      <c r="I124" s="190" t="s">
        <v>107</v>
      </c>
      <c r="J124" s="191" t="s">
        <v>91</v>
      </c>
      <c r="K124" s="192" t="s">
        <v>108</v>
      </c>
      <c r="L124" s="193"/>
      <c r="M124" s="100" t="s">
        <v>1</v>
      </c>
      <c r="N124" s="101" t="s">
        <v>40</v>
      </c>
      <c r="O124" s="101" t="s">
        <v>109</v>
      </c>
      <c r="P124" s="101" t="s">
        <v>110</v>
      </c>
      <c r="Q124" s="101" t="s">
        <v>111</v>
      </c>
      <c r="R124" s="101" t="s">
        <v>112</v>
      </c>
      <c r="S124" s="101" t="s">
        <v>113</v>
      </c>
      <c r="T124" s="102" t="s">
        <v>114</v>
      </c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</row>
    <row r="125" s="2" customFormat="1" ht="22.8" customHeight="1">
      <c r="A125" s="38"/>
      <c r="B125" s="39"/>
      <c r="C125" s="107" t="s">
        <v>115</v>
      </c>
      <c r="D125" s="40"/>
      <c r="E125" s="40"/>
      <c r="F125" s="40"/>
      <c r="G125" s="40"/>
      <c r="H125" s="40"/>
      <c r="I125" s="40"/>
      <c r="J125" s="194">
        <f>BK125</f>
        <v>0</v>
      </c>
      <c r="K125" s="40"/>
      <c r="L125" s="44"/>
      <c r="M125" s="103"/>
      <c r="N125" s="195"/>
      <c r="O125" s="104"/>
      <c r="P125" s="196">
        <f>P126+P187</f>
        <v>0</v>
      </c>
      <c r="Q125" s="104"/>
      <c r="R125" s="196">
        <f>R126+R187</f>
        <v>0</v>
      </c>
      <c r="S125" s="104"/>
      <c r="T125" s="197">
        <f>T126+T187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93</v>
      </c>
      <c r="BK125" s="198">
        <f>BK126+BK187</f>
        <v>0</v>
      </c>
    </row>
    <row r="126" s="12" customFormat="1" ht="25.92" customHeight="1">
      <c r="A126" s="12"/>
      <c r="B126" s="199"/>
      <c r="C126" s="200"/>
      <c r="D126" s="201" t="s">
        <v>75</v>
      </c>
      <c r="E126" s="202" t="s">
        <v>116</v>
      </c>
      <c r="F126" s="202" t="s">
        <v>117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P127+P140+P167+P182</f>
        <v>0</v>
      </c>
      <c r="Q126" s="207"/>
      <c r="R126" s="208">
        <f>R127+R140+R167+R182</f>
        <v>0</v>
      </c>
      <c r="S126" s="207"/>
      <c r="T126" s="209">
        <f>T127+T140+T167+T182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83</v>
      </c>
      <c r="AT126" s="211" t="s">
        <v>75</v>
      </c>
      <c r="AU126" s="211" t="s">
        <v>76</v>
      </c>
      <c r="AY126" s="210" t="s">
        <v>118</v>
      </c>
      <c r="BK126" s="212">
        <f>BK127+BK140+BK167+BK182</f>
        <v>0</v>
      </c>
    </row>
    <row r="127" s="12" customFormat="1" ht="22.8" customHeight="1">
      <c r="A127" s="12"/>
      <c r="B127" s="199"/>
      <c r="C127" s="200"/>
      <c r="D127" s="201" t="s">
        <v>75</v>
      </c>
      <c r="E127" s="213" t="s">
        <v>119</v>
      </c>
      <c r="F127" s="213" t="s">
        <v>120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SUM(P128:P139)</f>
        <v>0</v>
      </c>
      <c r="Q127" s="207"/>
      <c r="R127" s="208">
        <f>SUM(R128:R139)</f>
        <v>0</v>
      </c>
      <c r="S127" s="207"/>
      <c r="T127" s="209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83</v>
      </c>
      <c r="AT127" s="211" t="s">
        <v>75</v>
      </c>
      <c r="AU127" s="211" t="s">
        <v>83</v>
      </c>
      <c r="AY127" s="210" t="s">
        <v>118</v>
      </c>
      <c r="BK127" s="212">
        <f>SUM(BK128:BK139)</f>
        <v>0</v>
      </c>
    </row>
    <row r="128" s="2" customFormat="1" ht="24.15" customHeight="1">
      <c r="A128" s="38"/>
      <c r="B128" s="39"/>
      <c r="C128" s="215" t="s">
        <v>83</v>
      </c>
      <c r="D128" s="215" t="s">
        <v>121</v>
      </c>
      <c r="E128" s="216" t="s">
        <v>122</v>
      </c>
      <c r="F128" s="217" t="s">
        <v>123</v>
      </c>
      <c r="G128" s="218" t="s">
        <v>124</v>
      </c>
      <c r="H128" s="219">
        <v>520.94000000000005</v>
      </c>
      <c r="I128" s="220"/>
      <c r="J128" s="221">
        <f>ROUND(I128*H128,2)</f>
        <v>0</v>
      </c>
      <c r="K128" s="222"/>
      <c r="L128" s="44"/>
      <c r="M128" s="223" t="s">
        <v>1</v>
      </c>
      <c r="N128" s="224" t="s">
        <v>41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125</v>
      </c>
      <c r="AT128" s="227" t="s">
        <v>121</v>
      </c>
      <c r="AU128" s="227" t="s">
        <v>85</v>
      </c>
      <c r="AY128" s="17" t="s">
        <v>118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83</v>
      </c>
      <c r="BK128" s="228">
        <f>ROUND(I128*H128,2)</f>
        <v>0</v>
      </c>
      <c r="BL128" s="17" t="s">
        <v>125</v>
      </c>
      <c r="BM128" s="227" t="s">
        <v>85</v>
      </c>
    </row>
    <row r="129" s="2" customFormat="1">
      <c r="A129" s="38"/>
      <c r="B129" s="39"/>
      <c r="C129" s="40"/>
      <c r="D129" s="229" t="s">
        <v>126</v>
      </c>
      <c r="E129" s="40"/>
      <c r="F129" s="230" t="s">
        <v>123</v>
      </c>
      <c r="G129" s="40"/>
      <c r="H129" s="40"/>
      <c r="I129" s="231"/>
      <c r="J129" s="40"/>
      <c r="K129" s="40"/>
      <c r="L129" s="44"/>
      <c r="M129" s="232"/>
      <c r="N129" s="23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126</v>
      </c>
      <c r="AU129" s="17" t="s">
        <v>85</v>
      </c>
    </row>
    <row r="130" s="2" customFormat="1" ht="24.15" customHeight="1">
      <c r="A130" s="38"/>
      <c r="B130" s="39"/>
      <c r="C130" s="215" t="s">
        <v>85</v>
      </c>
      <c r="D130" s="215" t="s">
        <v>121</v>
      </c>
      <c r="E130" s="216" t="s">
        <v>127</v>
      </c>
      <c r="F130" s="217" t="s">
        <v>128</v>
      </c>
      <c r="G130" s="218" t="s">
        <v>124</v>
      </c>
      <c r="H130" s="219">
        <v>520.94000000000005</v>
      </c>
      <c r="I130" s="220"/>
      <c r="J130" s="221">
        <f>ROUND(I130*H130,2)</f>
        <v>0</v>
      </c>
      <c r="K130" s="222"/>
      <c r="L130" s="44"/>
      <c r="M130" s="223" t="s">
        <v>1</v>
      </c>
      <c r="N130" s="224" t="s">
        <v>41</v>
      </c>
      <c r="O130" s="91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125</v>
      </c>
      <c r="AT130" s="227" t="s">
        <v>121</v>
      </c>
      <c r="AU130" s="227" t="s">
        <v>85</v>
      </c>
      <c r="AY130" s="17" t="s">
        <v>118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83</v>
      </c>
      <c r="BK130" s="228">
        <f>ROUND(I130*H130,2)</f>
        <v>0</v>
      </c>
      <c r="BL130" s="17" t="s">
        <v>125</v>
      </c>
      <c r="BM130" s="227" t="s">
        <v>125</v>
      </c>
    </row>
    <row r="131" s="2" customFormat="1">
      <c r="A131" s="38"/>
      <c r="B131" s="39"/>
      <c r="C131" s="40"/>
      <c r="D131" s="229" t="s">
        <v>126</v>
      </c>
      <c r="E131" s="40"/>
      <c r="F131" s="230" t="s">
        <v>128</v>
      </c>
      <c r="G131" s="40"/>
      <c r="H131" s="40"/>
      <c r="I131" s="231"/>
      <c r="J131" s="40"/>
      <c r="K131" s="40"/>
      <c r="L131" s="44"/>
      <c r="M131" s="232"/>
      <c r="N131" s="23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126</v>
      </c>
      <c r="AU131" s="17" t="s">
        <v>85</v>
      </c>
    </row>
    <row r="132" s="2" customFormat="1" ht="16.5" customHeight="1">
      <c r="A132" s="38"/>
      <c r="B132" s="39"/>
      <c r="C132" s="215" t="s">
        <v>129</v>
      </c>
      <c r="D132" s="215" t="s">
        <v>121</v>
      </c>
      <c r="E132" s="216" t="s">
        <v>130</v>
      </c>
      <c r="F132" s="217" t="s">
        <v>131</v>
      </c>
      <c r="G132" s="218" t="s">
        <v>124</v>
      </c>
      <c r="H132" s="219">
        <v>1000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41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125</v>
      </c>
      <c r="AT132" s="227" t="s">
        <v>121</v>
      </c>
      <c r="AU132" s="227" t="s">
        <v>85</v>
      </c>
      <c r="AY132" s="17" t="s">
        <v>118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83</v>
      </c>
      <c r="BK132" s="228">
        <f>ROUND(I132*H132,2)</f>
        <v>0</v>
      </c>
      <c r="BL132" s="17" t="s">
        <v>125</v>
      </c>
      <c r="BM132" s="227" t="s">
        <v>119</v>
      </c>
    </row>
    <row r="133" s="2" customFormat="1">
      <c r="A133" s="38"/>
      <c r="B133" s="39"/>
      <c r="C133" s="40"/>
      <c r="D133" s="229" t="s">
        <v>126</v>
      </c>
      <c r="E133" s="40"/>
      <c r="F133" s="230" t="s">
        <v>131</v>
      </c>
      <c r="G133" s="40"/>
      <c r="H133" s="40"/>
      <c r="I133" s="231"/>
      <c r="J133" s="40"/>
      <c r="K133" s="40"/>
      <c r="L133" s="44"/>
      <c r="M133" s="232"/>
      <c r="N133" s="23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126</v>
      </c>
      <c r="AU133" s="17" t="s">
        <v>85</v>
      </c>
    </row>
    <row r="134" s="2" customFormat="1" ht="16.5" customHeight="1">
      <c r="A134" s="38"/>
      <c r="B134" s="39"/>
      <c r="C134" s="215" t="s">
        <v>125</v>
      </c>
      <c r="D134" s="215" t="s">
        <v>121</v>
      </c>
      <c r="E134" s="216" t="s">
        <v>132</v>
      </c>
      <c r="F134" s="217" t="s">
        <v>133</v>
      </c>
      <c r="G134" s="218" t="s">
        <v>124</v>
      </c>
      <c r="H134" s="219">
        <v>1000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41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125</v>
      </c>
      <c r="AT134" s="227" t="s">
        <v>121</v>
      </c>
      <c r="AU134" s="227" t="s">
        <v>85</v>
      </c>
      <c r="AY134" s="17" t="s">
        <v>118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83</v>
      </c>
      <c r="BK134" s="228">
        <f>ROUND(I134*H134,2)</f>
        <v>0</v>
      </c>
      <c r="BL134" s="17" t="s">
        <v>125</v>
      </c>
      <c r="BM134" s="227" t="s">
        <v>134</v>
      </c>
    </row>
    <row r="135" s="2" customFormat="1">
      <c r="A135" s="38"/>
      <c r="B135" s="39"/>
      <c r="C135" s="40"/>
      <c r="D135" s="229" t="s">
        <v>126</v>
      </c>
      <c r="E135" s="40"/>
      <c r="F135" s="230" t="s">
        <v>133</v>
      </c>
      <c r="G135" s="40"/>
      <c r="H135" s="40"/>
      <c r="I135" s="231"/>
      <c r="J135" s="40"/>
      <c r="K135" s="40"/>
      <c r="L135" s="44"/>
      <c r="M135" s="232"/>
      <c r="N135" s="23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126</v>
      </c>
      <c r="AU135" s="17" t="s">
        <v>85</v>
      </c>
    </row>
    <row r="136" s="2" customFormat="1" ht="24.15" customHeight="1">
      <c r="A136" s="38"/>
      <c r="B136" s="39"/>
      <c r="C136" s="215" t="s">
        <v>135</v>
      </c>
      <c r="D136" s="215" t="s">
        <v>121</v>
      </c>
      <c r="E136" s="216" t="s">
        <v>136</v>
      </c>
      <c r="F136" s="217" t="s">
        <v>137</v>
      </c>
      <c r="G136" s="218" t="s">
        <v>138</v>
      </c>
      <c r="H136" s="219">
        <v>3713.1999999999998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41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125</v>
      </c>
      <c r="AT136" s="227" t="s">
        <v>121</v>
      </c>
      <c r="AU136" s="227" t="s">
        <v>85</v>
      </c>
      <c r="AY136" s="17" t="s">
        <v>118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83</v>
      </c>
      <c r="BK136" s="228">
        <f>ROUND(I136*H136,2)</f>
        <v>0</v>
      </c>
      <c r="BL136" s="17" t="s">
        <v>125</v>
      </c>
      <c r="BM136" s="227" t="s">
        <v>139</v>
      </c>
    </row>
    <row r="137" s="2" customFormat="1">
      <c r="A137" s="38"/>
      <c r="B137" s="39"/>
      <c r="C137" s="40"/>
      <c r="D137" s="229" t="s">
        <v>126</v>
      </c>
      <c r="E137" s="40"/>
      <c r="F137" s="230" t="s">
        <v>137</v>
      </c>
      <c r="G137" s="40"/>
      <c r="H137" s="40"/>
      <c r="I137" s="231"/>
      <c r="J137" s="40"/>
      <c r="K137" s="40"/>
      <c r="L137" s="44"/>
      <c r="M137" s="232"/>
      <c r="N137" s="23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126</v>
      </c>
      <c r="AU137" s="17" t="s">
        <v>85</v>
      </c>
    </row>
    <row r="138" s="13" customFormat="1">
      <c r="A138" s="13"/>
      <c r="B138" s="234"/>
      <c r="C138" s="235"/>
      <c r="D138" s="229" t="s">
        <v>140</v>
      </c>
      <c r="E138" s="236" t="s">
        <v>1</v>
      </c>
      <c r="F138" s="237" t="s">
        <v>141</v>
      </c>
      <c r="G138" s="235"/>
      <c r="H138" s="238">
        <v>3713.1999999999998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140</v>
      </c>
      <c r="AU138" s="244" t="s">
        <v>85</v>
      </c>
      <c r="AV138" s="13" t="s">
        <v>85</v>
      </c>
      <c r="AW138" s="13" t="s">
        <v>32</v>
      </c>
      <c r="AX138" s="13" t="s">
        <v>76</v>
      </c>
      <c r="AY138" s="244" t="s">
        <v>118</v>
      </c>
    </row>
    <row r="139" s="14" customFormat="1">
      <c r="A139" s="14"/>
      <c r="B139" s="245"/>
      <c r="C139" s="246"/>
      <c r="D139" s="229" t="s">
        <v>140</v>
      </c>
      <c r="E139" s="247" t="s">
        <v>1</v>
      </c>
      <c r="F139" s="248" t="s">
        <v>142</v>
      </c>
      <c r="G139" s="246"/>
      <c r="H139" s="249">
        <v>3713.1999999999998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140</v>
      </c>
      <c r="AU139" s="255" t="s">
        <v>85</v>
      </c>
      <c r="AV139" s="14" t="s">
        <v>125</v>
      </c>
      <c r="AW139" s="14" t="s">
        <v>32</v>
      </c>
      <c r="AX139" s="14" t="s">
        <v>83</v>
      </c>
      <c r="AY139" s="255" t="s">
        <v>118</v>
      </c>
    </row>
    <row r="140" s="12" customFormat="1" ht="22.8" customHeight="1">
      <c r="A140" s="12"/>
      <c r="B140" s="199"/>
      <c r="C140" s="200"/>
      <c r="D140" s="201" t="s">
        <v>75</v>
      </c>
      <c r="E140" s="213" t="s">
        <v>143</v>
      </c>
      <c r="F140" s="213" t="s">
        <v>144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SUM(P141:P166)</f>
        <v>0</v>
      </c>
      <c r="Q140" s="207"/>
      <c r="R140" s="208">
        <f>SUM(R141:R166)</f>
        <v>0</v>
      </c>
      <c r="S140" s="207"/>
      <c r="T140" s="209">
        <f>SUM(T141:T166)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83</v>
      </c>
      <c r="AT140" s="211" t="s">
        <v>75</v>
      </c>
      <c r="AU140" s="211" t="s">
        <v>83</v>
      </c>
      <c r="AY140" s="210" t="s">
        <v>118</v>
      </c>
      <c r="BK140" s="212">
        <f>SUM(BK141:BK166)</f>
        <v>0</v>
      </c>
    </row>
    <row r="141" s="2" customFormat="1" ht="24.15" customHeight="1">
      <c r="A141" s="38"/>
      <c r="B141" s="39"/>
      <c r="C141" s="215" t="s">
        <v>119</v>
      </c>
      <c r="D141" s="215" t="s">
        <v>121</v>
      </c>
      <c r="E141" s="216" t="s">
        <v>145</v>
      </c>
      <c r="F141" s="217" t="s">
        <v>146</v>
      </c>
      <c r="G141" s="218" t="s">
        <v>124</v>
      </c>
      <c r="H141" s="219">
        <v>400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125</v>
      </c>
      <c r="AT141" s="227" t="s">
        <v>121</v>
      </c>
      <c r="AU141" s="227" t="s">
        <v>85</v>
      </c>
      <c r="AY141" s="17" t="s">
        <v>118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83</v>
      </c>
      <c r="BK141" s="228">
        <f>ROUND(I141*H141,2)</f>
        <v>0</v>
      </c>
      <c r="BL141" s="17" t="s">
        <v>125</v>
      </c>
      <c r="BM141" s="227" t="s">
        <v>8</v>
      </c>
    </row>
    <row r="142" s="2" customFormat="1">
      <c r="A142" s="38"/>
      <c r="B142" s="39"/>
      <c r="C142" s="40"/>
      <c r="D142" s="229" t="s">
        <v>126</v>
      </c>
      <c r="E142" s="40"/>
      <c r="F142" s="230" t="s">
        <v>146</v>
      </c>
      <c r="G142" s="40"/>
      <c r="H142" s="40"/>
      <c r="I142" s="231"/>
      <c r="J142" s="40"/>
      <c r="K142" s="40"/>
      <c r="L142" s="44"/>
      <c r="M142" s="232"/>
      <c r="N142" s="23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126</v>
      </c>
      <c r="AU142" s="17" t="s">
        <v>85</v>
      </c>
    </row>
    <row r="143" s="2" customFormat="1" ht="24.15" customHeight="1">
      <c r="A143" s="38"/>
      <c r="B143" s="39"/>
      <c r="C143" s="215" t="s">
        <v>147</v>
      </c>
      <c r="D143" s="215" t="s">
        <v>121</v>
      </c>
      <c r="E143" s="216" t="s">
        <v>148</v>
      </c>
      <c r="F143" s="217" t="s">
        <v>149</v>
      </c>
      <c r="G143" s="218" t="s">
        <v>124</v>
      </c>
      <c r="H143" s="219">
        <v>29.34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41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125</v>
      </c>
      <c r="AT143" s="227" t="s">
        <v>121</v>
      </c>
      <c r="AU143" s="227" t="s">
        <v>85</v>
      </c>
      <c r="AY143" s="17" t="s">
        <v>118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83</v>
      </c>
      <c r="BK143" s="228">
        <f>ROUND(I143*H143,2)</f>
        <v>0</v>
      </c>
      <c r="BL143" s="17" t="s">
        <v>125</v>
      </c>
      <c r="BM143" s="227" t="s">
        <v>150</v>
      </c>
    </row>
    <row r="144" s="2" customFormat="1">
      <c r="A144" s="38"/>
      <c r="B144" s="39"/>
      <c r="C144" s="40"/>
      <c r="D144" s="229" t="s">
        <v>126</v>
      </c>
      <c r="E144" s="40"/>
      <c r="F144" s="230" t="s">
        <v>149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126</v>
      </c>
      <c r="AU144" s="17" t="s">
        <v>85</v>
      </c>
    </row>
    <row r="145" s="13" customFormat="1">
      <c r="A145" s="13"/>
      <c r="B145" s="234"/>
      <c r="C145" s="235"/>
      <c r="D145" s="229" t="s">
        <v>140</v>
      </c>
      <c r="E145" s="236" t="s">
        <v>1</v>
      </c>
      <c r="F145" s="237" t="s">
        <v>151</v>
      </c>
      <c r="G145" s="235"/>
      <c r="H145" s="238">
        <v>24.300000000000001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140</v>
      </c>
      <c r="AU145" s="244" t="s">
        <v>85</v>
      </c>
      <c r="AV145" s="13" t="s">
        <v>85</v>
      </c>
      <c r="AW145" s="13" t="s">
        <v>32</v>
      </c>
      <c r="AX145" s="13" t="s">
        <v>76</v>
      </c>
      <c r="AY145" s="244" t="s">
        <v>118</v>
      </c>
    </row>
    <row r="146" s="13" customFormat="1">
      <c r="A146" s="13"/>
      <c r="B146" s="234"/>
      <c r="C146" s="235"/>
      <c r="D146" s="229" t="s">
        <v>140</v>
      </c>
      <c r="E146" s="236" t="s">
        <v>1</v>
      </c>
      <c r="F146" s="237" t="s">
        <v>152</v>
      </c>
      <c r="G146" s="235"/>
      <c r="H146" s="238">
        <v>1.0800000000000001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140</v>
      </c>
      <c r="AU146" s="244" t="s">
        <v>85</v>
      </c>
      <c r="AV146" s="13" t="s">
        <v>85</v>
      </c>
      <c r="AW146" s="13" t="s">
        <v>32</v>
      </c>
      <c r="AX146" s="13" t="s">
        <v>76</v>
      </c>
      <c r="AY146" s="244" t="s">
        <v>118</v>
      </c>
    </row>
    <row r="147" s="13" customFormat="1">
      <c r="A147" s="13"/>
      <c r="B147" s="234"/>
      <c r="C147" s="235"/>
      <c r="D147" s="229" t="s">
        <v>140</v>
      </c>
      <c r="E147" s="236" t="s">
        <v>1</v>
      </c>
      <c r="F147" s="237" t="s">
        <v>153</v>
      </c>
      <c r="G147" s="235"/>
      <c r="H147" s="238">
        <v>1.0800000000000001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140</v>
      </c>
      <c r="AU147" s="244" t="s">
        <v>85</v>
      </c>
      <c r="AV147" s="13" t="s">
        <v>85</v>
      </c>
      <c r="AW147" s="13" t="s">
        <v>32</v>
      </c>
      <c r="AX147" s="13" t="s">
        <v>76</v>
      </c>
      <c r="AY147" s="244" t="s">
        <v>118</v>
      </c>
    </row>
    <row r="148" s="13" customFormat="1">
      <c r="A148" s="13"/>
      <c r="B148" s="234"/>
      <c r="C148" s="235"/>
      <c r="D148" s="229" t="s">
        <v>140</v>
      </c>
      <c r="E148" s="236" t="s">
        <v>1</v>
      </c>
      <c r="F148" s="237" t="s">
        <v>154</v>
      </c>
      <c r="G148" s="235"/>
      <c r="H148" s="238">
        <v>1.44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140</v>
      </c>
      <c r="AU148" s="244" t="s">
        <v>85</v>
      </c>
      <c r="AV148" s="13" t="s">
        <v>85</v>
      </c>
      <c r="AW148" s="13" t="s">
        <v>32</v>
      </c>
      <c r="AX148" s="13" t="s">
        <v>76</v>
      </c>
      <c r="AY148" s="244" t="s">
        <v>118</v>
      </c>
    </row>
    <row r="149" s="13" customFormat="1">
      <c r="A149" s="13"/>
      <c r="B149" s="234"/>
      <c r="C149" s="235"/>
      <c r="D149" s="229" t="s">
        <v>140</v>
      </c>
      <c r="E149" s="236" t="s">
        <v>1</v>
      </c>
      <c r="F149" s="237" t="s">
        <v>155</v>
      </c>
      <c r="G149" s="235"/>
      <c r="H149" s="238">
        <v>1.44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140</v>
      </c>
      <c r="AU149" s="244" t="s">
        <v>85</v>
      </c>
      <c r="AV149" s="13" t="s">
        <v>85</v>
      </c>
      <c r="AW149" s="13" t="s">
        <v>32</v>
      </c>
      <c r="AX149" s="13" t="s">
        <v>76</v>
      </c>
      <c r="AY149" s="244" t="s">
        <v>118</v>
      </c>
    </row>
    <row r="150" s="14" customFormat="1">
      <c r="A150" s="14"/>
      <c r="B150" s="245"/>
      <c r="C150" s="246"/>
      <c r="D150" s="229" t="s">
        <v>140</v>
      </c>
      <c r="E150" s="247" t="s">
        <v>1</v>
      </c>
      <c r="F150" s="248" t="s">
        <v>142</v>
      </c>
      <c r="G150" s="246"/>
      <c r="H150" s="249">
        <v>29.34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140</v>
      </c>
      <c r="AU150" s="255" t="s">
        <v>85</v>
      </c>
      <c r="AV150" s="14" t="s">
        <v>125</v>
      </c>
      <c r="AW150" s="14" t="s">
        <v>32</v>
      </c>
      <c r="AX150" s="14" t="s">
        <v>83</v>
      </c>
      <c r="AY150" s="255" t="s">
        <v>118</v>
      </c>
    </row>
    <row r="151" s="2" customFormat="1" ht="24.15" customHeight="1">
      <c r="A151" s="38"/>
      <c r="B151" s="39"/>
      <c r="C151" s="215" t="s">
        <v>134</v>
      </c>
      <c r="D151" s="215" t="s">
        <v>121</v>
      </c>
      <c r="E151" s="216" t="s">
        <v>156</v>
      </c>
      <c r="F151" s="217" t="s">
        <v>157</v>
      </c>
      <c r="G151" s="218" t="s">
        <v>124</v>
      </c>
      <c r="H151" s="219">
        <v>2.7000000000000002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125</v>
      </c>
      <c r="AT151" s="227" t="s">
        <v>121</v>
      </c>
      <c r="AU151" s="227" t="s">
        <v>85</v>
      </c>
      <c r="AY151" s="17" t="s">
        <v>118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83</v>
      </c>
      <c r="BK151" s="228">
        <f>ROUND(I151*H151,2)</f>
        <v>0</v>
      </c>
      <c r="BL151" s="17" t="s">
        <v>125</v>
      </c>
      <c r="BM151" s="227" t="s">
        <v>158</v>
      </c>
    </row>
    <row r="152" s="2" customFormat="1">
      <c r="A152" s="38"/>
      <c r="B152" s="39"/>
      <c r="C152" s="40"/>
      <c r="D152" s="229" t="s">
        <v>126</v>
      </c>
      <c r="E152" s="40"/>
      <c r="F152" s="230" t="s">
        <v>157</v>
      </c>
      <c r="G152" s="40"/>
      <c r="H152" s="40"/>
      <c r="I152" s="231"/>
      <c r="J152" s="40"/>
      <c r="K152" s="40"/>
      <c r="L152" s="44"/>
      <c r="M152" s="232"/>
      <c r="N152" s="23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126</v>
      </c>
      <c r="AU152" s="17" t="s">
        <v>85</v>
      </c>
    </row>
    <row r="153" s="13" customFormat="1">
      <c r="A153" s="13"/>
      <c r="B153" s="234"/>
      <c r="C153" s="235"/>
      <c r="D153" s="229" t="s">
        <v>140</v>
      </c>
      <c r="E153" s="236" t="s">
        <v>1</v>
      </c>
      <c r="F153" s="237" t="s">
        <v>159</v>
      </c>
      <c r="G153" s="235"/>
      <c r="H153" s="238">
        <v>2.7000000000000002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140</v>
      </c>
      <c r="AU153" s="244" t="s">
        <v>85</v>
      </c>
      <c r="AV153" s="13" t="s">
        <v>85</v>
      </c>
      <c r="AW153" s="13" t="s">
        <v>32</v>
      </c>
      <c r="AX153" s="13" t="s">
        <v>76</v>
      </c>
      <c r="AY153" s="244" t="s">
        <v>118</v>
      </c>
    </row>
    <row r="154" s="14" customFormat="1">
      <c r="A154" s="14"/>
      <c r="B154" s="245"/>
      <c r="C154" s="246"/>
      <c r="D154" s="229" t="s">
        <v>140</v>
      </c>
      <c r="E154" s="247" t="s">
        <v>1</v>
      </c>
      <c r="F154" s="248" t="s">
        <v>142</v>
      </c>
      <c r="G154" s="246"/>
      <c r="H154" s="249">
        <v>2.7000000000000002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140</v>
      </c>
      <c r="AU154" s="255" t="s">
        <v>85</v>
      </c>
      <c r="AV154" s="14" t="s">
        <v>125</v>
      </c>
      <c r="AW154" s="14" t="s">
        <v>32</v>
      </c>
      <c r="AX154" s="14" t="s">
        <v>83</v>
      </c>
      <c r="AY154" s="255" t="s">
        <v>118</v>
      </c>
    </row>
    <row r="155" s="2" customFormat="1" ht="24.15" customHeight="1">
      <c r="A155" s="38"/>
      <c r="B155" s="39"/>
      <c r="C155" s="215" t="s">
        <v>143</v>
      </c>
      <c r="D155" s="215" t="s">
        <v>121</v>
      </c>
      <c r="E155" s="216" t="s">
        <v>160</v>
      </c>
      <c r="F155" s="217" t="s">
        <v>161</v>
      </c>
      <c r="G155" s="218" t="s">
        <v>124</v>
      </c>
      <c r="H155" s="219">
        <v>394.19999999999999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125</v>
      </c>
      <c r="AT155" s="227" t="s">
        <v>121</v>
      </c>
      <c r="AU155" s="227" t="s">
        <v>85</v>
      </c>
      <c r="AY155" s="17" t="s">
        <v>118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83</v>
      </c>
      <c r="BK155" s="228">
        <f>ROUND(I155*H155,2)</f>
        <v>0</v>
      </c>
      <c r="BL155" s="17" t="s">
        <v>125</v>
      </c>
      <c r="BM155" s="227" t="s">
        <v>162</v>
      </c>
    </row>
    <row r="156" s="2" customFormat="1">
      <c r="A156" s="38"/>
      <c r="B156" s="39"/>
      <c r="C156" s="40"/>
      <c r="D156" s="229" t="s">
        <v>126</v>
      </c>
      <c r="E156" s="40"/>
      <c r="F156" s="230" t="s">
        <v>161</v>
      </c>
      <c r="G156" s="40"/>
      <c r="H156" s="40"/>
      <c r="I156" s="231"/>
      <c r="J156" s="40"/>
      <c r="K156" s="40"/>
      <c r="L156" s="44"/>
      <c r="M156" s="232"/>
      <c r="N156" s="23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126</v>
      </c>
      <c r="AU156" s="17" t="s">
        <v>85</v>
      </c>
    </row>
    <row r="157" s="13" customFormat="1">
      <c r="A157" s="13"/>
      <c r="B157" s="234"/>
      <c r="C157" s="235"/>
      <c r="D157" s="229" t="s">
        <v>140</v>
      </c>
      <c r="E157" s="236" t="s">
        <v>1</v>
      </c>
      <c r="F157" s="237" t="s">
        <v>163</v>
      </c>
      <c r="G157" s="235"/>
      <c r="H157" s="238">
        <v>151.19999999999999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140</v>
      </c>
      <c r="AU157" s="244" t="s">
        <v>85</v>
      </c>
      <c r="AV157" s="13" t="s">
        <v>85</v>
      </c>
      <c r="AW157" s="13" t="s">
        <v>32</v>
      </c>
      <c r="AX157" s="13" t="s">
        <v>76</v>
      </c>
      <c r="AY157" s="244" t="s">
        <v>118</v>
      </c>
    </row>
    <row r="158" s="13" customFormat="1">
      <c r="A158" s="13"/>
      <c r="B158" s="234"/>
      <c r="C158" s="235"/>
      <c r="D158" s="229" t="s">
        <v>140</v>
      </c>
      <c r="E158" s="236" t="s">
        <v>1</v>
      </c>
      <c r="F158" s="237" t="s">
        <v>164</v>
      </c>
      <c r="G158" s="235"/>
      <c r="H158" s="238">
        <v>129.59999999999999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140</v>
      </c>
      <c r="AU158" s="244" t="s">
        <v>85</v>
      </c>
      <c r="AV158" s="13" t="s">
        <v>85</v>
      </c>
      <c r="AW158" s="13" t="s">
        <v>32</v>
      </c>
      <c r="AX158" s="13" t="s">
        <v>76</v>
      </c>
      <c r="AY158" s="244" t="s">
        <v>118</v>
      </c>
    </row>
    <row r="159" s="13" customFormat="1">
      <c r="A159" s="13"/>
      <c r="B159" s="234"/>
      <c r="C159" s="235"/>
      <c r="D159" s="229" t="s">
        <v>140</v>
      </c>
      <c r="E159" s="236" t="s">
        <v>1</v>
      </c>
      <c r="F159" s="237" t="s">
        <v>165</v>
      </c>
      <c r="G159" s="235"/>
      <c r="H159" s="238">
        <v>81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140</v>
      </c>
      <c r="AU159" s="244" t="s">
        <v>85</v>
      </c>
      <c r="AV159" s="13" t="s">
        <v>85</v>
      </c>
      <c r="AW159" s="13" t="s">
        <v>32</v>
      </c>
      <c r="AX159" s="13" t="s">
        <v>76</v>
      </c>
      <c r="AY159" s="244" t="s">
        <v>118</v>
      </c>
    </row>
    <row r="160" s="13" customFormat="1">
      <c r="A160" s="13"/>
      <c r="B160" s="234"/>
      <c r="C160" s="235"/>
      <c r="D160" s="229" t="s">
        <v>140</v>
      </c>
      <c r="E160" s="236" t="s">
        <v>1</v>
      </c>
      <c r="F160" s="237" t="s">
        <v>166</v>
      </c>
      <c r="G160" s="235"/>
      <c r="H160" s="238">
        <v>32.399999999999999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140</v>
      </c>
      <c r="AU160" s="244" t="s">
        <v>85</v>
      </c>
      <c r="AV160" s="13" t="s">
        <v>85</v>
      </c>
      <c r="AW160" s="13" t="s">
        <v>32</v>
      </c>
      <c r="AX160" s="13" t="s">
        <v>76</v>
      </c>
      <c r="AY160" s="244" t="s">
        <v>118</v>
      </c>
    </row>
    <row r="161" s="14" customFormat="1">
      <c r="A161" s="14"/>
      <c r="B161" s="245"/>
      <c r="C161" s="246"/>
      <c r="D161" s="229" t="s">
        <v>140</v>
      </c>
      <c r="E161" s="247" t="s">
        <v>1</v>
      </c>
      <c r="F161" s="248" t="s">
        <v>142</v>
      </c>
      <c r="G161" s="246"/>
      <c r="H161" s="249">
        <v>394.19999999999999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140</v>
      </c>
      <c r="AU161" s="255" t="s">
        <v>85</v>
      </c>
      <c r="AV161" s="14" t="s">
        <v>125</v>
      </c>
      <c r="AW161" s="14" t="s">
        <v>32</v>
      </c>
      <c r="AX161" s="14" t="s">
        <v>83</v>
      </c>
      <c r="AY161" s="255" t="s">
        <v>118</v>
      </c>
    </row>
    <row r="162" s="2" customFormat="1" ht="24.15" customHeight="1">
      <c r="A162" s="38"/>
      <c r="B162" s="39"/>
      <c r="C162" s="215" t="s">
        <v>139</v>
      </c>
      <c r="D162" s="215" t="s">
        <v>121</v>
      </c>
      <c r="E162" s="216" t="s">
        <v>167</v>
      </c>
      <c r="F162" s="217" t="s">
        <v>168</v>
      </c>
      <c r="G162" s="218" t="s">
        <v>124</v>
      </c>
      <c r="H162" s="219">
        <v>420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41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125</v>
      </c>
      <c r="AT162" s="227" t="s">
        <v>121</v>
      </c>
      <c r="AU162" s="227" t="s">
        <v>85</v>
      </c>
      <c r="AY162" s="17" t="s">
        <v>118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83</v>
      </c>
      <c r="BK162" s="228">
        <f>ROUND(I162*H162,2)</f>
        <v>0</v>
      </c>
      <c r="BL162" s="17" t="s">
        <v>125</v>
      </c>
      <c r="BM162" s="227" t="s">
        <v>169</v>
      </c>
    </row>
    <row r="163" s="2" customFormat="1">
      <c r="A163" s="38"/>
      <c r="B163" s="39"/>
      <c r="C163" s="40"/>
      <c r="D163" s="229" t="s">
        <v>126</v>
      </c>
      <c r="E163" s="40"/>
      <c r="F163" s="230" t="s">
        <v>168</v>
      </c>
      <c r="G163" s="40"/>
      <c r="H163" s="40"/>
      <c r="I163" s="231"/>
      <c r="J163" s="40"/>
      <c r="K163" s="40"/>
      <c r="L163" s="44"/>
      <c r="M163" s="232"/>
      <c r="N163" s="23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126</v>
      </c>
      <c r="AU163" s="17" t="s">
        <v>85</v>
      </c>
    </row>
    <row r="164" s="13" customFormat="1">
      <c r="A164" s="13"/>
      <c r="B164" s="234"/>
      <c r="C164" s="235"/>
      <c r="D164" s="229" t="s">
        <v>140</v>
      </c>
      <c r="E164" s="236" t="s">
        <v>1</v>
      </c>
      <c r="F164" s="237" t="s">
        <v>170</v>
      </c>
      <c r="G164" s="235"/>
      <c r="H164" s="238">
        <v>414.72000000000003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140</v>
      </c>
      <c r="AU164" s="244" t="s">
        <v>85</v>
      </c>
      <c r="AV164" s="13" t="s">
        <v>85</v>
      </c>
      <c r="AW164" s="13" t="s">
        <v>32</v>
      </c>
      <c r="AX164" s="13" t="s">
        <v>76</v>
      </c>
      <c r="AY164" s="244" t="s">
        <v>118</v>
      </c>
    </row>
    <row r="165" s="13" customFormat="1">
      <c r="A165" s="13"/>
      <c r="B165" s="234"/>
      <c r="C165" s="235"/>
      <c r="D165" s="229" t="s">
        <v>140</v>
      </c>
      <c r="E165" s="236" t="s">
        <v>1</v>
      </c>
      <c r="F165" s="237" t="s">
        <v>171</v>
      </c>
      <c r="G165" s="235"/>
      <c r="H165" s="238">
        <v>5.2800000000000002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140</v>
      </c>
      <c r="AU165" s="244" t="s">
        <v>85</v>
      </c>
      <c r="AV165" s="13" t="s">
        <v>85</v>
      </c>
      <c r="AW165" s="13" t="s">
        <v>32</v>
      </c>
      <c r="AX165" s="13" t="s">
        <v>76</v>
      </c>
      <c r="AY165" s="244" t="s">
        <v>118</v>
      </c>
    </row>
    <row r="166" s="14" customFormat="1">
      <c r="A166" s="14"/>
      <c r="B166" s="245"/>
      <c r="C166" s="246"/>
      <c r="D166" s="229" t="s">
        <v>140</v>
      </c>
      <c r="E166" s="247" t="s">
        <v>1</v>
      </c>
      <c r="F166" s="248" t="s">
        <v>142</v>
      </c>
      <c r="G166" s="246"/>
      <c r="H166" s="249">
        <v>420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140</v>
      </c>
      <c r="AU166" s="255" t="s">
        <v>85</v>
      </c>
      <c r="AV166" s="14" t="s">
        <v>125</v>
      </c>
      <c r="AW166" s="14" t="s">
        <v>32</v>
      </c>
      <c r="AX166" s="14" t="s">
        <v>83</v>
      </c>
      <c r="AY166" s="255" t="s">
        <v>118</v>
      </c>
    </row>
    <row r="167" s="12" customFormat="1" ht="22.8" customHeight="1">
      <c r="A167" s="12"/>
      <c r="B167" s="199"/>
      <c r="C167" s="200"/>
      <c r="D167" s="201" t="s">
        <v>75</v>
      </c>
      <c r="E167" s="213" t="s">
        <v>172</v>
      </c>
      <c r="F167" s="213" t="s">
        <v>173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SUM(P168:P181)</f>
        <v>0</v>
      </c>
      <c r="Q167" s="207"/>
      <c r="R167" s="208">
        <f>SUM(R168:R181)</f>
        <v>0</v>
      </c>
      <c r="S167" s="207"/>
      <c r="T167" s="209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83</v>
      </c>
      <c r="AT167" s="211" t="s">
        <v>75</v>
      </c>
      <c r="AU167" s="211" t="s">
        <v>83</v>
      </c>
      <c r="AY167" s="210" t="s">
        <v>118</v>
      </c>
      <c r="BK167" s="212">
        <f>SUM(BK168:BK181)</f>
        <v>0</v>
      </c>
    </row>
    <row r="168" s="2" customFormat="1" ht="24.15" customHeight="1">
      <c r="A168" s="38"/>
      <c r="B168" s="39"/>
      <c r="C168" s="215" t="s">
        <v>174</v>
      </c>
      <c r="D168" s="215" t="s">
        <v>121</v>
      </c>
      <c r="E168" s="216" t="s">
        <v>175</v>
      </c>
      <c r="F168" s="217" t="s">
        <v>176</v>
      </c>
      <c r="G168" s="218" t="s">
        <v>177</v>
      </c>
      <c r="H168" s="219">
        <v>43.203000000000003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41</v>
      </c>
      <c r="O168" s="91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125</v>
      </c>
      <c r="AT168" s="227" t="s">
        <v>121</v>
      </c>
      <c r="AU168" s="227" t="s">
        <v>85</v>
      </c>
      <c r="AY168" s="17" t="s">
        <v>118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83</v>
      </c>
      <c r="BK168" s="228">
        <f>ROUND(I168*H168,2)</f>
        <v>0</v>
      </c>
      <c r="BL168" s="17" t="s">
        <v>125</v>
      </c>
      <c r="BM168" s="227" t="s">
        <v>178</v>
      </c>
    </row>
    <row r="169" s="2" customFormat="1">
      <c r="A169" s="38"/>
      <c r="B169" s="39"/>
      <c r="C169" s="40"/>
      <c r="D169" s="229" t="s">
        <v>126</v>
      </c>
      <c r="E169" s="40"/>
      <c r="F169" s="230" t="s">
        <v>176</v>
      </c>
      <c r="G169" s="40"/>
      <c r="H169" s="40"/>
      <c r="I169" s="231"/>
      <c r="J169" s="40"/>
      <c r="K169" s="40"/>
      <c r="L169" s="44"/>
      <c r="M169" s="232"/>
      <c r="N169" s="23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126</v>
      </c>
      <c r="AU169" s="17" t="s">
        <v>85</v>
      </c>
    </row>
    <row r="170" s="2" customFormat="1" ht="33" customHeight="1">
      <c r="A170" s="38"/>
      <c r="B170" s="39"/>
      <c r="C170" s="215" t="s">
        <v>8</v>
      </c>
      <c r="D170" s="215" t="s">
        <v>121</v>
      </c>
      <c r="E170" s="216" t="s">
        <v>179</v>
      </c>
      <c r="F170" s="217" t="s">
        <v>180</v>
      </c>
      <c r="G170" s="218" t="s">
        <v>177</v>
      </c>
      <c r="H170" s="219">
        <v>432.02999999999997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125</v>
      </c>
      <c r="AT170" s="227" t="s">
        <v>121</v>
      </c>
      <c r="AU170" s="227" t="s">
        <v>85</v>
      </c>
      <c r="AY170" s="17" t="s">
        <v>118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83</v>
      </c>
      <c r="BK170" s="228">
        <f>ROUND(I170*H170,2)</f>
        <v>0</v>
      </c>
      <c r="BL170" s="17" t="s">
        <v>125</v>
      </c>
      <c r="BM170" s="227" t="s">
        <v>181</v>
      </c>
    </row>
    <row r="171" s="2" customFormat="1">
      <c r="A171" s="38"/>
      <c r="B171" s="39"/>
      <c r="C171" s="40"/>
      <c r="D171" s="229" t="s">
        <v>126</v>
      </c>
      <c r="E171" s="40"/>
      <c r="F171" s="230" t="s">
        <v>180</v>
      </c>
      <c r="G171" s="40"/>
      <c r="H171" s="40"/>
      <c r="I171" s="231"/>
      <c r="J171" s="40"/>
      <c r="K171" s="40"/>
      <c r="L171" s="44"/>
      <c r="M171" s="232"/>
      <c r="N171" s="23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126</v>
      </c>
      <c r="AU171" s="17" t="s">
        <v>85</v>
      </c>
    </row>
    <row r="172" s="13" customFormat="1">
      <c r="A172" s="13"/>
      <c r="B172" s="234"/>
      <c r="C172" s="235"/>
      <c r="D172" s="229" t="s">
        <v>140</v>
      </c>
      <c r="E172" s="236" t="s">
        <v>1</v>
      </c>
      <c r="F172" s="237" t="s">
        <v>182</v>
      </c>
      <c r="G172" s="235"/>
      <c r="H172" s="238">
        <v>432.02999999999997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140</v>
      </c>
      <c r="AU172" s="244" t="s">
        <v>85</v>
      </c>
      <c r="AV172" s="13" t="s">
        <v>85</v>
      </c>
      <c r="AW172" s="13" t="s">
        <v>32</v>
      </c>
      <c r="AX172" s="13" t="s">
        <v>76</v>
      </c>
      <c r="AY172" s="244" t="s">
        <v>118</v>
      </c>
    </row>
    <row r="173" s="14" customFormat="1">
      <c r="A173" s="14"/>
      <c r="B173" s="245"/>
      <c r="C173" s="246"/>
      <c r="D173" s="229" t="s">
        <v>140</v>
      </c>
      <c r="E173" s="247" t="s">
        <v>1</v>
      </c>
      <c r="F173" s="248" t="s">
        <v>142</v>
      </c>
      <c r="G173" s="246"/>
      <c r="H173" s="249">
        <v>432.02999999999997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140</v>
      </c>
      <c r="AU173" s="255" t="s">
        <v>85</v>
      </c>
      <c r="AV173" s="14" t="s">
        <v>125</v>
      </c>
      <c r="AW173" s="14" t="s">
        <v>32</v>
      </c>
      <c r="AX173" s="14" t="s">
        <v>83</v>
      </c>
      <c r="AY173" s="255" t="s">
        <v>118</v>
      </c>
    </row>
    <row r="174" s="2" customFormat="1" ht="24.15" customHeight="1">
      <c r="A174" s="38"/>
      <c r="B174" s="39"/>
      <c r="C174" s="215" t="s">
        <v>183</v>
      </c>
      <c r="D174" s="215" t="s">
        <v>121</v>
      </c>
      <c r="E174" s="216" t="s">
        <v>184</v>
      </c>
      <c r="F174" s="217" t="s">
        <v>185</v>
      </c>
      <c r="G174" s="218" t="s">
        <v>177</v>
      </c>
      <c r="H174" s="219">
        <v>43.203000000000003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41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125</v>
      </c>
      <c r="AT174" s="227" t="s">
        <v>121</v>
      </c>
      <c r="AU174" s="227" t="s">
        <v>85</v>
      </c>
      <c r="AY174" s="17" t="s">
        <v>118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83</v>
      </c>
      <c r="BK174" s="228">
        <f>ROUND(I174*H174,2)</f>
        <v>0</v>
      </c>
      <c r="BL174" s="17" t="s">
        <v>125</v>
      </c>
      <c r="BM174" s="227" t="s">
        <v>186</v>
      </c>
    </row>
    <row r="175" s="2" customFormat="1">
      <c r="A175" s="38"/>
      <c r="B175" s="39"/>
      <c r="C175" s="40"/>
      <c r="D175" s="229" t="s">
        <v>126</v>
      </c>
      <c r="E175" s="40"/>
      <c r="F175" s="230" t="s">
        <v>185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126</v>
      </c>
      <c r="AU175" s="17" t="s">
        <v>85</v>
      </c>
    </row>
    <row r="176" s="2" customFormat="1" ht="24.15" customHeight="1">
      <c r="A176" s="38"/>
      <c r="B176" s="39"/>
      <c r="C176" s="215" t="s">
        <v>150</v>
      </c>
      <c r="D176" s="215" t="s">
        <v>121</v>
      </c>
      <c r="E176" s="216" t="s">
        <v>187</v>
      </c>
      <c r="F176" s="217" t="s">
        <v>188</v>
      </c>
      <c r="G176" s="218" t="s">
        <v>177</v>
      </c>
      <c r="H176" s="219">
        <v>432.02999999999997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41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125</v>
      </c>
      <c r="AT176" s="227" t="s">
        <v>121</v>
      </c>
      <c r="AU176" s="227" t="s">
        <v>85</v>
      </c>
      <c r="AY176" s="17" t="s">
        <v>118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83</v>
      </c>
      <c r="BK176" s="228">
        <f>ROUND(I176*H176,2)</f>
        <v>0</v>
      </c>
      <c r="BL176" s="17" t="s">
        <v>125</v>
      </c>
      <c r="BM176" s="227" t="s">
        <v>189</v>
      </c>
    </row>
    <row r="177" s="2" customFormat="1">
      <c r="A177" s="38"/>
      <c r="B177" s="39"/>
      <c r="C177" s="40"/>
      <c r="D177" s="229" t="s">
        <v>126</v>
      </c>
      <c r="E177" s="40"/>
      <c r="F177" s="230" t="s">
        <v>188</v>
      </c>
      <c r="G177" s="40"/>
      <c r="H177" s="40"/>
      <c r="I177" s="231"/>
      <c r="J177" s="40"/>
      <c r="K177" s="40"/>
      <c r="L177" s="44"/>
      <c r="M177" s="232"/>
      <c r="N177" s="23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126</v>
      </c>
      <c r="AU177" s="17" t="s">
        <v>85</v>
      </c>
    </row>
    <row r="178" s="13" customFormat="1">
      <c r="A178" s="13"/>
      <c r="B178" s="234"/>
      <c r="C178" s="235"/>
      <c r="D178" s="229" t="s">
        <v>140</v>
      </c>
      <c r="E178" s="236" t="s">
        <v>1</v>
      </c>
      <c r="F178" s="237" t="s">
        <v>182</v>
      </c>
      <c r="G178" s="235"/>
      <c r="H178" s="238">
        <v>432.02999999999997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140</v>
      </c>
      <c r="AU178" s="244" t="s">
        <v>85</v>
      </c>
      <c r="AV178" s="13" t="s">
        <v>85</v>
      </c>
      <c r="AW178" s="13" t="s">
        <v>32</v>
      </c>
      <c r="AX178" s="13" t="s">
        <v>76</v>
      </c>
      <c r="AY178" s="244" t="s">
        <v>118</v>
      </c>
    </row>
    <row r="179" s="14" customFormat="1">
      <c r="A179" s="14"/>
      <c r="B179" s="245"/>
      <c r="C179" s="246"/>
      <c r="D179" s="229" t="s">
        <v>140</v>
      </c>
      <c r="E179" s="247" t="s">
        <v>1</v>
      </c>
      <c r="F179" s="248" t="s">
        <v>142</v>
      </c>
      <c r="G179" s="246"/>
      <c r="H179" s="249">
        <v>432.02999999999997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140</v>
      </c>
      <c r="AU179" s="255" t="s">
        <v>85</v>
      </c>
      <c r="AV179" s="14" t="s">
        <v>125</v>
      </c>
      <c r="AW179" s="14" t="s">
        <v>32</v>
      </c>
      <c r="AX179" s="14" t="s">
        <v>83</v>
      </c>
      <c r="AY179" s="255" t="s">
        <v>118</v>
      </c>
    </row>
    <row r="180" s="2" customFormat="1" ht="33" customHeight="1">
      <c r="A180" s="38"/>
      <c r="B180" s="39"/>
      <c r="C180" s="215" t="s">
        <v>190</v>
      </c>
      <c r="D180" s="215" t="s">
        <v>121</v>
      </c>
      <c r="E180" s="216" t="s">
        <v>191</v>
      </c>
      <c r="F180" s="217" t="s">
        <v>192</v>
      </c>
      <c r="G180" s="218" t="s">
        <v>177</v>
      </c>
      <c r="H180" s="219">
        <v>43.203000000000003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41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125</v>
      </c>
      <c r="AT180" s="227" t="s">
        <v>121</v>
      </c>
      <c r="AU180" s="227" t="s">
        <v>85</v>
      </c>
      <c r="AY180" s="17" t="s">
        <v>118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83</v>
      </c>
      <c r="BK180" s="228">
        <f>ROUND(I180*H180,2)</f>
        <v>0</v>
      </c>
      <c r="BL180" s="17" t="s">
        <v>125</v>
      </c>
      <c r="BM180" s="227" t="s">
        <v>193</v>
      </c>
    </row>
    <row r="181" s="2" customFormat="1">
      <c r="A181" s="38"/>
      <c r="B181" s="39"/>
      <c r="C181" s="40"/>
      <c r="D181" s="229" t="s">
        <v>126</v>
      </c>
      <c r="E181" s="40"/>
      <c r="F181" s="230" t="s">
        <v>192</v>
      </c>
      <c r="G181" s="40"/>
      <c r="H181" s="40"/>
      <c r="I181" s="231"/>
      <c r="J181" s="40"/>
      <c r="K181" s="40"/>
      <c r="L181" s="44"/>
      <c r="M181" s="232"/>
      <c r="N181" s="23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126</v>
      </c>
      <c r="AU181" s="17" t="s">
        <v>85</v>
      </c>
    </row>
    <row r="182" s="12" customFormat="1" ht="22.8" customHeight="1">
      <c r="A182" s="12"/>
      <c r="B182" s="199"/>
      <c r="C182" s="200"/>
      <c r="D182" s="201" t="s">
        <v>75</v>
      </c>
      <c r="E182" s="213" t="s">
        <v>194</v>
      </c>
      <c r="F182" s="213" t="s">
        <v>195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SUM(P183:P186)</f>
        <v>0</v>
      </c>
      <c r="Q182" s="207"/>
      <c r="R182" s="208">
        <f>SUM(R183:R186)</f>
        <v>0</v>
      </c>
      <c r="S182" s="207"/>
      <c r="T182" s="209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83</v>
      </c>
      <c r="AT182" s="211" t="s">
        <v>75</v>
      </c>
      <c r="AU182" s="211" t="s">
        <v>83</v>
      </c>
      <c r="AY182" s="210" t="s">
        <v>118</v>
      </c>
      <c r="BK182" s="212">
        <f>SUM(BK183:BK186)</f>
        <v>0</v>
      </c>
    </row>
    <row r="183" s="2" customFormat="1" ht="24.15" customHeight="1">
      <c r="A183" s="38"/>
      <c r="B183" s="39"/>
      <c r="C183" s="215" t="s">
        <v>158</v>
      </c>
      <c r="D183" s="215" t="s">
        <v>121</v>
      </c>
      <c r="E183" s="216" t="s">
        <v>196</v>
      </c>
      <c r="F183" s="217" t="s">
        <v>197</v>
      </c>
      <c r="G183" s="218" t="s">
        <v>177</v>
      </c>
      <c r="H183" s="219">
        <v>7.9349999999999996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41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125</v>
      </c>
      <c r="AT183" s="227" t="s">
        <v>121</v>
      </c>
      <c r="AU183" s="227" t="s">
        <v>85</v>
      </c>
      <c r="AY183" s="17" t="s">
        <v>118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83</v>
      </c>
      <c r="BK183" s="228">
        <f>ROUND(I183*H183,2)</f>
        <v>0</v>
      </c>
      <c r="BL183" s="17" t="s">
        <v>125</v>
      </c>
      <c r="BM183" s="227" t="s">
        <v>198</v>
      </c>
    </row>
    <row r="184" s="2" customFormat="1">
      <c r="A184" s="38"/>
      <c r="B184" s="39"/>
      <c r="C184" s="40"/>
      <c r="D184" s="229" t="s">
        <v>126</v>
      </c>
      <c r="E184" s="40"/>
      <c r="F184" s="230" t="s">
        <v>197</v>
      </c>
      <c r="G184" s="40"/>
      <c r="H184" s="40"/>
      <c r="I184" s="231"/>
      <c r="J184" s="40"/>
      <c r="K184" s="40"/>
      <c r="L184" s="44"/>
      <c r="M184" s="232"/>
      <c r="N184" s="23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126</v>
      </c>
      <c r="AU184" s="17" t="s">
        <v>85</v>
      </c>
    </row>
    <row r="185" s="2" customFormat="1" ht="24.15" customHeight="1">
      <c r="A185" s="38"/>
      <c r="B185" s="39"/>
      <c r="C185" s="215" t="s">
        <v>199</v>
      </c>
      <c r="D185" s="215" t="s">
        <v>121</v>
      </c>
      <c r="E185" s="216" t="s">
        <v>200</v>
      </c>
      <c r="F185" s="217" t="s">
        <v>201</v>
      </c>
      <c r="G185" s="218" t="s">
        <v>177</v>
      </c>
      <c r="H185" s="219">
        <v>7.9349999999999996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41</v>
      </c>
      <c r="O185" s="91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125</v>
      </c>
      <c r="AT185" s="227" t="s">
        <v>121</v>
      </c>
      <c r="AU185" s="227" t="s">
        <v>85</v>
      </c>
      <c r="AY185" s="17" t="s">
        <v>118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83</v>
      </c>
      <c r="BK185" s="228">
        <f>ROUND(I185*H185,2)</f>
        <v>0</v>
      </c>
      <c r="BL185" s="17" t="s">
        <v>125</v>
      </c>
      <c r="BM185" s="227" t="s">
        <v>202</v>
      </c>
    </row>
    <row r="186" s="2" customFormat="1">
      <c r="A186" s="38"/>
      <c r="B186" s="39"/>
      <c r="C186" s="40"/>
      <c r="D186" s="229" t="s">
        <v>126</v>
      </c>
      <c r="E186" s="40"/>
      <c r="F186" s="230" t="s">
        <v>201</v>
      </c>
      <c r="G186" s="40"/>
      <c r="H186" s="40"/>
      <c r="I186" s="231"/>
      <c r="J186" s="40"/>
      <c r="K186" s="40"/>
      <c r="L186" s="44"/>
      <c r="M186" s="232"/>
      <c r="N186" s="23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126</v>
      </c>
      <c r="AU186" s="17" t="s">
        <v>85</v>
      </c>
    </row>
    <row r="187" s="12" customFormat="1" ht="25.92" customHeight="1">
      <c r="A187" s="12"/>
      <c r="B187" s="199"/>
      <c r="C187" s="200"/>
      <c r="D187" s="201" t="s">
        <v>75</v>
      </c>
      <c r="E187" s="202" t="s">
        <v>203</v>
      </c>
      <c r="F187" s="202" t="s">
        <v>204</v>
      </c>
      <c r="G187" s="200"/>
      <c r="H187" s="200"/>
      <c r="I187" s="203"/>
      <c r="J187" s="204">
        <f>BK187</f>
        <v>0</v>
      </c>
      <c r="K187" s="200"/>
      <c r="L187" s="205"/>
      <c r="M187" s="206"/>
      <c r="N187" s="207"/>
      <c r="O187" s="207"/>
      <c r="P187" s="208">
        <f>P188+P201+P321</f>
        <v>0</v>
      </c>
      <c r="Q187" s="207"/>
      <c r="R187" s="208">
        <f>R188+R201+R321</f>
        <v>0</v>
      </c>
      <c r="S187" s="207"/>
      <c r="T187" s="209">
        <f>T188+T201+T321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85</v>
      </c>
      <c r="AT187" s="211" t="s">
        <v>75</v>
      </c>
      <c r="AU187" s="211" t="s">
        <v>76</v>
      </c>
      <c r="AY187" s="210" t="s">
        <v>118</v>
      </c>
      <c r="BK187" s="212">
        <f>BK188+BK201+BK321</f>
        <v>0</v>
      </c>
    </row>
    <row r="188" s="12" customFormat="1" ht="22.8" customHeight="1">
      <c r="A188" s="12"/>
      <c r="B188" s="199"/>
      <c r="C188" s="200"/>
      <c r="D188" s="201" t="s">
        <v>75</v>
      </c>
      <c r="E188" s="213" t="s">
        <v>205</v>
      </c>
      <c r="F188" s="213" t="s">
        <v>206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SUM(P189:P200)</f>
        <v>0</v>
      </c>
      <c r="Q188" s="207"/>
      <c r="R188" s="208">
        <f>SUM(R189:R200)</f>
        <v>0</v>
      </c>
      <c r="S188" s="207"/>
      <c r="T188" s="209">
        <f>SUM(T189:T200)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85</v>
      </c>
      <c r="AT188" s="211" t="s">
        <v>75</v>
      </c>
      <c r="AU188" s="211" t="s">
        <v>83</v>
      </c>
      <c r="AY188" s="210" t="s">
        <v>118</v>
      </c>
      <c r="BK188" s="212">
        <f>SUM(BK189:BK200)</f>
        <v>0</v>
      </c>
    </row>
    <row r="189" s="2" customFormat="1" ht="16.5" customHeight="1">
      <c r="A189" s="38"/>
      <c r="B189" s="39"/>
      <c r="C189" s="215" t="s">
        <v>162</v>
      </c>
      <c r="D189" s="215" t="s">
        <v>121</v>
      </c>
      <c r="E189" s="216" t="s">
        <v>207</v>
      </c>
      <c r="F189" s="217" t="s">
        <v>208</v>
      </c>
      <c r="G189" s="218" t="s">
        <v>138</v>
      </c>
      <c r="H189" s="219">
        <v>368.19999999999999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41</v>
      </c>
      <c r="O189" s="91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158</v>
      </c>
      <c r="AT189" s="227" t="s">
        <v>121</v>
      </c>
      <c r="AU189" s="227" t="s">
        <v>85</v>
      </c>
      <c r="AY189" s="17" t="s">
        <v>118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83</v>
      </c>
      <c r="BK189" s="228">
        <f>ROUND(I189*H189,2)</f>
        <v>0</v>
      </c>
      <c r="BL189" s="17" t="s">
        <v>158</v>
      </c>
      <c r="BM189" s="227" t="s">
        <v>209</v>
      </c>
    </row>
    <row r="190" s="2" customFormat="1">
      <c r="A190" s="38"/>
      <c r="B190" s="39"/>
      <c r="C190" s="40"/>
      <c r="D190" s="229" t="s">
        <v>126</v>
      </c>
      <c r="E190" s="40"/>
      <c r="F190" s="230" t="s">
        <v>208</v>
      </c>
      <c r="G190" s="40"/>
      <c r="H190" s="40"/>
      <c r="I190" s="231"/>
      <c r="J190" s="40"/>
      <c r="K190" s="40"/>
      <c r="L190" s="44"/>
      <c r="M190" s="232"/>
      <c r="N190" s="23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126</v>
      </c>
      <c r="AU190" s="17" t="s">
        <v>85</v>
      </c>
    </row>
    <row r="191" s="2" customFormat="1" ht="24.15" customHeight="1">
      <c r="A191" s="38"/>
      <c r="B191" s="39"/>
      <c r="C191" s="215" t="s">
        <v>210</v>
      </c>
      <c r="D191" s="215" t="s">
        <v>121</v>
      </c>
      <c r="E191" s="216" t="s">
        <v>211</v>
      </c>
      <c r="F191" s="217" t="s">
        <v>212</v>
      </c>
      <c r="G191" s="218" t="s">
        <v>138</v>
      </c>
      <c r="H191" s="219">
        <v>368.19999999999999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41</v>
      </c>
      <c r="O191" s="91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158</v>
      </c>
      <c r="AT191" s="227" t="s">
        <v>121</v>
      </c>
      <c r="AU191" s="227" t="s">
        <v>85</v>
      </c>
      <c r="AY191" s="17" t="s">
        <v>118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83</v>
      </c>
      <c r="BK191" s="228">
        <f>ROUND(I191*H191,2)</f>
        <v>0</v>
      </c>
      <c r="BL191" s="17" t="s">
        <v>158</v>
      </c>
      <c r="BM191" s="227" t="s">
        <v>213</v>
      </c>
    </row>
    <row r="192" s="2" customFormat="1">
      <c r="A192" s="38"/>
      <c r="B192" s="39"/>
      <c r="C192" s="40"/>
      <c r="D192" s="229" t="s">
        <v>126</v>
      </c>
      <c r="E192" s="40"/>
      <c r="F192" s="230" t="s">
        <v>212</v>
      </c>
      <c r="G192" s="40"/>
      <c r="H192" s="40"/>
      <c r="I192" s="231"/>
      <c r="J192" s="40"/>
      <c r="K192" s="40"/>
      <c r="L192" s="44"/>
      <c r="M192" s="232"/>
      <c r="N192" s="23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126</v>
      </c>
      <c r="AU192" s="17" t="s">
        <v>85</v>
      </c>
    </row>
    <row r="193" s="2" customFormat="1" ht="33" customHeight="1">
      <c r="A193" s="38"/>
      <c r="B193" s="39"/>
      <c r="C193" s="215" t="s">
        <v>169</v>
      </c>
      <c r="D193" s="215" t="s">
        <v>121</v>
      </c>
      <c r="E193" s="216" t="s">
        <v>214</v>
      </c>
      <c r="F193" s="217" t="s">
        <v>215</v>
      </c>
      <c r="G193" s="218" t="s">
        <v>216</v>
      </c>
      <c r="H193" s="219">
        <v>438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41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158</v>
      </c>
      <c r="AT193" s="227" t="s">
        <v>121</v>
      </c>
      <c r="AU193" s="227" t="s">
        <v>85</v>
      </c>
      <c r="AY193" s="17" t="s">
        <v>118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83</v>
      </c>
      <c r="BK193" s="228">
        <f>ROUND(I193*H193,2)</f>
        <v>0</v>
      </c>
      <c r="BL193" s="17" t="s">
        <v>158</v>
      </c>
      <c r="BM193" s="227" t="s">
        <v>217</v>
      </c>
    </row>
    <row r="194" s="2" customFormat="1">
      <c r="A194" s="38"/>
      <c r="B194" s="39"/>
      <c r="C194" s="40"/>
      <c r="D194" s="229" t="s">
        <v>126</v>
      </c>
      <c r="E194" s="40"/>
      <c r="F194" s="230" t="s">
        <v>215</v>
      </c>
      <c r="G194" s="40"/>
      <c r="H194" s="40"/>
      <c r="I194" s="231"/>
      <c r="J194" s="40"/>
      <c r="K194" s="40"/>
      <c r="L194" s="44"/>
      <c r="M194" s="232"/>
      <c r="N194" s="23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126</v>
      </c>
      <c r="AU194" s="17" t="s">
        <v>85</v>
      </c>
    </row>
    <row r="195" s="13" customFormat="1">
      <c r="A195" s="13"/>
      <c r="B195" s="234"/>
      <c r="C195" s="235"/>
      <c r="D195" s="229" t="s">
        <v>140</v>
      </c>
      <c r="E195" s="236" t="s">
        <v>1</v>
      </c>
      <c r="F195" s="237" t="s">
        <v>218</v>
      </c>
      <c r="G195" s="235"/>
      <c r="H195" s="238">
        <v>438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140</v>
      </c>
      <c r="AU195" s="244" t="s">
        <v>85</v>
      </c>
      <c r="AV195" s="13" t="s">
        <v>85</v>
      </c>
      <c r="AW195" s="13" t="s">
        <v>32</v>
      </c>
      <c r="AX195" s="13" t="s">
        <v>76</v>
      </c>
      <c r="AY195" s="244" t="s">
        <v>118</v>
      </c>
    </row>
    <row r="196" s="14" customFormat="1">
      <c r="A196" s="14"/>
      <c r="B196" s="245"/>
      <c r="C196" s="246"/>
      <c r="D196" s="229" t="s">
        <v>140</v>
      </c>
      <c r="E196" s="247" t="s">
        <v>1</v>
      </c>
      <c r="F196" s="248" t="s">
        <v>142</v>
      </c>
      <c r="G196" s="246"/>
      <c r="H196" s="249">
        <v>438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140</v>
      </c>
      <c r="AU196" s="255" t="s">
        <v>85</v>
      </c>
      <c r="AV196" s="14" t="s">
        <v>125</v>
      </c>
      <c r="AW196" s="14" t="s">
        <v>32</v>
      </c>
      <c r="AX196" s="14" t="s">
        <v>83</v>
      </c>
      <c r="AY196" s="255" t="s">
        <v>118</v>
      </c>
    </row>
    <row r="197" s="2" customFormat="1" ht="24.15" customHeight="1">
      <c r="A197" s="38"/>
      <c r="B197" s="39"/>
      <c r="C197" s="215" t="s">
        <v>7</v>
      </c>
      <c r="D197" s="215" t="s">
        <v>121</v>
      </c>
      <c r="E197" s="216" t="s">
        <v>219</v>
      </c>
      <c r="F197" s="217" t="s">
        <v>220</v>
      </c>
      <c r="G197" s="218" t="s">
        <v>177</v>
      </c>
      <c r="H197" s="219">
        <v>1.591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41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158</v>
      </c>
      <c r="AT197" s="227" t="s">
        <v>121</v>
      </c>
      <c r="AU197" s="227" t="s">
        <v>85</v>
      </c>
      <c r="AY197" s="17" t="s">
        <v>118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83</v>
      </c>
      <c r="BK197" s="228">
        <f>ROUND(I197*H197,2)</f>
        <v>0</v>
      </c>
      <c r="BL197" s="17" t="s">
        <v>158</v>
      </c>
      <c r="BM197" s="227" t="s">
        <v>221</v>
      </c>
    </row>
    <row r="198" s="2" customFormat="1">
      <c r="A198" s="38"/>
      <c r="B198" s="39"/>
      <c r="C198" s="40"/>
      <c r="D198" s="229" t="s">
        <v>126</v>
      </c>
      <c r="E198" s="40"/>
      <c r="F198" s="230" t="s">
        <v>220</v>
      </c>
      <c r="G198" s="40"/>
      <c r="H198" s="40"/>
      <c r="I198" s="231"/>
      <c r="J198" s="40"/>
      <c r="K198" s="40"/>
      <c r="L198" s="44"/>
      <c r="M198" s="232"/>
      <c r="N198" s="23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126</v>
      </c>
      <c r="AU198" s="17" t="s">
        <v>85</v>
      </c>
    </row>
    <row r="199" s="2" customFormat="1" ht="33" customHeight="1">
      <c r="A199" s="38"/>
      <c r="B199" s="39"/>
      <c r="C199" s="215" t="s">
        <v>178</v>
      </c>
      <c r="D199" s="215" t="s">
        <v>121</v>
      </c>
      <c r="E199" s="216" t="s">
        <v>222</v>
      </c>
      <c r="F199" s="217" t="s">
        <v>223</v>
      </c>
      <c r="G199" s="218" t="s">
        <v>177</v>
      </c>
      <c r="H199" s="219">
        <v>1.591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41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158</v>
      </c>
      <c r="AT199" s="227" t="s">
        <v>121</v>
      </c>
      <c r="AU199" s="227" t="s">
        <v>85</v>
      </c>
      <c r="AY199" s="17" t="s">
        <v>118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83</v>
      </c>
      <c r="BK199" s="228">
        <f>ROUND(I199*H199,2)</f>
        <v>0</v>
      </c>
      <c r="BL199" s="17" t="s">
        <v>158</v>
      </c>
      <c r="BM199" s="227" t="s">
        <v>224</v>
      </c>
    </row>
    <row r="200" s="2" customFormat="1">
      <c r="A200" s="38"/>
      <c r="B200" s="39"/>
      <c r="C200" s="40"/>
      <c r="D200" s="229" t="s">
        <v>126</v>
      </c>
      <c r="E200" s="40"/>
      <c r="F200" s="230" t="s">
        <v>223</v>
      </c>
      <c r="G200" s="40"/>
      <c r="H200" s="40"/>
      <c r="I200" s="231"/>
      <c r="J200" s="40"/>
      <c r="K200" s="40"/>
      <c r="L200" s="44"/>
      <c r="M200" s="232"/>
      <c r="N200" s="23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126</v>
      </c>
      <c r="AU200" s="17" t="s">
        <v>85</v>
      </c>
    </row>
    <row r="201" s="12" customFormat="1" ht="22.8" customHeight="1">
      <c r="A201" s="12"/>
      <c r="B201" s="199"/>
      <c r="C201" s="200"/>
      <c r="D201" s="201" t="s">
        <v>75</v>
      </c>
      <c r="E201" s="213" t="s">
        <v>225</v>
      </c>
      <c r="F201" s="213" t="s">
        <v>226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SUM(P202:P320)</f>
        <v>0</v>
      </c>
      <c r="Q201" s="207"/>
      <c r="R201" s="208">
        <f>SUM(R202:R320)</f>
        <v>0</v>
      </c>
      <c r="S201" s="207"/>
      <c r="T201" s="209">
        <f>SUM(T202:T320)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85</v>
      </c>
      <c r="AT201" s="211" t="s">
        <v>75</v>
      </c>
      <c r="AU201" s="211" t="s">
        <v>83</v>
      </c>
      <c r="AY201" s="210" t="s">
        <v>118</v>
      </c>
      <c r="BK201" s="212">
        <f>SUM(BK202:BK320)</f>
        <v>0</v>
      </c>
    </row>
    <row r="202" s="2" customFormat="1" ht="16.5" customHeight="1">
      <c r="A202" s="38"/>
      <c r="B202" s="39"/>
      <c r="C202" s="215" t="s">
        <v>227</v>
      </c>
      <c r="D202" s="215" t="s">
        <v>121</v>
      </c>
      <c r="E202" s="216" t="s">
        <v>228</v>
      </c>
      <c r="F202" s="217" t="s">
        <v>229</v>
      </c>
      <c r="G202" s="218" t="s">
        <v>124</v>
      </c>
      <c r="H202" s="219">
        <v>395.81999999999999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41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158</v>
      </c>
      <c r="AT202" s="227" t="s">
        <v>121</v>
      </c>
      <c r="AU202" s="227" t="s">
        <v>85</v>
      </c>
      <c r="AY202" s="17" t="s">
        <v>118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83</v>
      </c>
      <c r="BK202" s="228">
        <f>ROUND(I202*H202,2)</f>
        <v>0</v>
      </c>
      <c r="BL202" s="17" t="s">
        <v>158</v>
      </c>
      <c r="BM202" s="227" t="s">
        <v>230</v>
      </c>
    </row>
    <row r="203" s="2" customFormat="1">
      <c r="A203" s="38"/>
      <c r="B203" s="39"/>
      <c r="C203" s="40"/>
      <c r="D203" s="229" t="s">
        <v>126</v>
      </c>
      <c r="E203" s="40"/>
      <c r="F203" s="230" t="s">
        <v>229</v>
      </c>
      <c r="G203" s="40"/>
      <c r="H203" s="40"/>
      <c r="I203" s="231"/>
      <c r="J203" s="40"/>
      <c r="K203" s="40"/>
      <c r="L203" s="44"/>
      <c r="M203" s="232"/>
      <c r="N203" s="23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126</v>
      </c>
      <c r="AU203" s="17" t="s">
        <v>85</v>
      </c>
    </row>
    <row r="204" s="15" customFormat="1">
      <c r="A204" s="15"/>
      <c r="B204" s="256"/>
      <c r="C204" s="257"/>
      <c r="D204" s="229" t="s">
        <v>140</v>
      </c>
      <c r="E204" s="258" t="s">
        <v>1</v>
      </c>
      <c r="F204" s="259" t="s">
        <v>231</v>
      </c>
      <c r="G204" s="257"/>
      <c r="H204" s="258" t="s">
        <v>1</v>
      </c>
      <c r="I204" s="260"/>
      <c r="J204" s="257"/>
      <c r="K204" s="257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140</v>
      </c>
      <c r="AU204" s="265" t="s">
        <v>85</v>
      </c>
      <c r="AV204" s="15" t="s">
        <v>83</v>
      </c>
      <c r="AW204" s="15" t="s">
        <v>32</v>
      </c>
      <c r="AX204" s="15" t="s">
        <v>76</v>
      </c>
      <c r="AY204" s="265" t="s">
        <v>118</v>
      </c>
    </row>
    <row r="205" s="13" customFormat="1">
      <c r="A205" s="13"/>
      <c r="B205" s="234"/>
      <c r="C205" s="235"/>
      <c r="D205" s="229" t="s">
        <v>140</v>
      </c>
      <c r="E205" s="236" t="s">
        <v>1</v>
      </c>
      <c r="F205" s="237" t="s">
        <v>232</v>
      </c>
      <c r="G205" s="235"/>
      <c r="H205" s="238">
        <v>246.24000000000001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140</v>
      </c>
      <c r="AU205" s="244" t="s">
        <v>85</v>
      </c>
      <c r="AV205" s="13" t="s">
        <v>85</v>
      </c>
      <c r="AW205" s="13" t="s">
        <v>32</v>
      </c>
      <c r="AX205" s="13" t="s">
        <v>76</v>
      </c>
      <c r="AY205" s="244" t="s">
        <v>118</v>
      </c>
    </row>
    <row r="206" s="13" customFormat="1">
      <c r="A206" s="13"/>
      <c r="B206" s="234"/>
      <c r="C206" s="235"/>
      <c r="D206" s="229" t="s">
        <v>140</v>
      </c>
      <c r="E206" s="236" t="s">
        <v>1</v>
      </c>
      <c r="F206" s="237" t="s">
        <v>233</v>
      </c>
      <c r="G206" s="235"/>
      <c r="H206" s="238">
        <v>79.379999999999995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140</v>
      </c>
      <c r="AU206" s="244" t="s">
        <v>85</v>
      </c>
      <c r="AV206" s="13" t="s">
        <v>85</v>
      </c>
      <c r="AW206" s="13" t="s">
        <v>32</v>
      </c>
      <c r="AX206" s="13" t="s">
        <v>76</v>
      </c>
      <c r="AY206" s="244" t="s">
        <v>118</v>
      </c>
    </row>
    <row r="207" s="13" customFormat="1">
      <c r="A207" s="13"/>
      <c r="B207" s="234"/>
      <c r="C207" s="235"/>
      <c r="D207" s="229" t="s">
        <v>140</v>
      </c>
      <c r="E207" s="236" t="s">
        <v>1</v>
      </c>
      <c r="F207" s="237" t="s">
        <v>234</v>
      </c>
      <c r="G207" s="235"/>
      <c r="H207" s="238">
        <v>21.600000000000001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140</v>
      </c>
      <c r="AU207" s="244" t="s">
        <v>85</v>
      </c>
      <c r="AV207" s="13" t="s">
        <v>85</v>
      </c>
      <c r="AW207" s="13" t="s">
        <v>32</v>
      </c>
      <c r="AX207" s="13" t="s">
        <v>76</v>
      </c>
      <c r="AY207" s="244" t="s">
        <v>118</v>
      </c>
    </row>
    <row r="208" s="13" customFormat="1">
      <c r="A208" s="13"/>
      <c r="B208" s="234"/>
      <c r="C208" s="235"/>
      <c r="D208" s="229" t="s">
        <v>140</v>
      </c>
      <c r="E208" s="236" t="s">
        <v>1</v>
      </c>
      <c r="F208" s="237" t="s">
        <v>235</v>
      </c>
      <c r="G208" s="235"/>
      <c r="H208" s="238">
        <v>48.600000000000001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140</v>
      </c>
      <c r="AU208" s="244" t="s">
        <v>85</v>
      </c>
      <c r="AV208" s="13" t="s">
        <v>85</v>
      </c>
      <c r="AW208" s="13" t="s">
        <v>32</v>
      </c>
      <c r="AX208" s="13" t="s">
        <v>76</v>
      </c>
      <c r="AY208" s="244" t="s">
        <v>118</v>
      </c>
    </row>
    <row r="209" s="14" customFormat="1">
      <c r="A209" s="14"/>
      <c r="B209" s="245"/>
      <c r="C209" s="246"/>
      <c r="D209" s="229" t="s">
        <v>140</v>
      </c>
      <c r="E209" s="247" t="s">
        <v>1</v>
      </c>
      <c r="F209" s="248" t="s">
        <v>142</v>
      </c>
      <c r="G209" s="246"/>
      <c r="H209" s="249">
        <v>395.81999999999999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140</v>
      </c>
      <c r="AU209" s="255" t="s">
        <v>85</v>
      </c>
      <c r="AV209" s="14" t="s">
        <v>125</v>
      </c>
      <c r="AW209" s="14" t="s">
        <v>32</v>
      </c>
      <c r="AX209" s="14" t="s">
        <v>83</v>
      </c>
      <c r="AY209" s="255" t="s">
        <v>118</v>
      </c>
    </row>
    <row r="210" s="2" customFormat="1" ht="16.5" customHeight="1">
      <c r="A210" s="38"/>
      <c r="B210" s="39"/>
      <c r="C210" s="215" t="s">
        <v>181</v>
      </c>
      <c r="D210" s="215" t="s">
        <v>121</v>
      </c>
      <c r="E210" s="216" t="s">
        <v>236</v>
      </c>
      <c r="F210" s="217" t="s">
        <v>237</v>
      </c>
      <c r="G210" s="218" t="s">
        <v>124</v>
      </c>
      <c r="H210" s="219">
        <v>11.76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41</v>
      </c>
      <c r="O210" s="91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158</v>
      </c>
      <c r="AT210" s="227" t="s">
        <v>121</v>
      </c>
      <c r="AU210" s="227" t="s">
        <v>85</v>
      </c>
      <c r="AY210" s="17" t="s">
        <v>118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83</v>
      </c>
      <c r="BK210" s="228">
        <f>ROUND(I210*H210,2)</f>
        <v>0</v>
      </c>
      <c r="BL210" s="17" t="s">
        <v>158</v>
      </c>
      <c r="BM210" s="227" t="s">
        <v>238</v>
      </c>
    </row>
    <row r="211" s="2" customFormat="1">
      <c r="A211" s="38"/>
      <c r="B211" s="39"/>
      <c r="C211" s="40"/>
      <c r="D211" s="229" t="s">
        <v>126</v>
      </c>
      <c r="E211" s="40"/>
      <c r="F211" s="230" t="s">
        <v>237</v>
      </c>
      <c r="G211" s="40"/>
      <c r="H211" s="40"/>
      <c r="I211" s="231"/>
      <c r="J211" s="40"/>
      <c r="K211" s="40"/>
      <c r="L211" s="44"/>
      <c r="M211" s="232"/>
      <c r="N211" s="23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126</v>
      </c>
      <c r="AU211" s="17" t="s">
        <v>85</v>
      </c>
    </row>
    <row r="212" s="15" customFormat="1">
      <c r="A212" s="15"/>
      <c r="B212" s="256"/>
      <c r="C212" s="257"/>
      <c r="D212" s="229" t="s">
        <v>140</v>
      </c>
      <c r="E212" s="258" t="s">
        <v>1</v>
      </c>
      <c r="F212" s="259" t="s">
        <v>231</v>
      </c>
      <c r="G212" s="257"/>
      <c r="H212" s="258" t="s">
        <v>1</v>
      </c>
      <c r="I212" s="260"/>
      <c r="J212" s="257"/>
      <c r="K212" s="257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140</v>
      </c>
      <c r="AU212" s="265" t="s">
        <v>85</v>
      </c>
      <c r="AV212" s="15" t="s">
        <v>83</v>
      </c>
      <c r="AW212" s="15" t="s">
        <v>32</v>
      </c>
      <c r="AX212" s="15" t="s">
        <v>76</v>
      </c>
      <c r="AY212" s="265" t="s">
        <v>118</v>
      </c>
    </row>
    <row r="213" s="13" customFormat="1">
      <c r="A213" s="13"/>
      <c r="B213" s="234"/>
      <c r="C213" s="235"/>
      <c r="D213" s="229" t="s">
        <v>140</v>
      </c>
      <c r="E213" s="236" t="s">
        <v>1</v>
      </c>
      <c r="F213" s="237" t="s">
        <v>239</v>
      </c>
      <c r="G213" s="235"/>
      <c r="H213" s="238">
        <v>11.76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140</v>
      </c>
      <c r="AU213" s="244" t="s">
        <v>85</v>
      </c>
      <c r="AV213" s="13" t="s">
        <v>85</v>
      </c>
      <c r="AW213" s="13" t="s">
        <v>32</v>
      </c>
      <c r="AX213" s="13" t="s">
        <v>76</v>
      </c>
      <c r="AY213" s="244" t="s">
        <v>118</v>
      </c>
    </row>
    <row r="214" s="14" customFormat="1">
      <c r="A214" s="14"/>
      <c r="B214" s="245"/>
      <c r="C214" s="246"/>
      <c r="D214" s="229" t="s">
        <v>140</v>
      </c>
      <c r="E214" s="247" t="s">
        <v>1</v>
      </c>
      <c r="F214" s="248" t="s">
        <v>142</v>
      </c>
      <c r="G214" s="246"/>
      <c r="H214" s="249">
        <v>11.76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140</v>
      </c>
      <c r="AU214" s="255" t="s">
        <v>85</v>
      </c>
      <c r="AV214" s="14" t="s">
        <v>125</v>
      </c>
      <c r="AW214" s="14" t="s">
        <v>32</v>
      </c>
      <c r="AX214" s="14" t="s">
        <v>83</v>
      </c>
      <c r="AY214" s="255" t="s">
        <v>118</v>
      </c>
    </row>
    <row r="215" s="2" customFormat="1" ht="24.15" customHeight="1">
      <c r="A215" s="38"/>
      <c r="B215" s="39"/>
      <c r="C215" s="215" t="s">
        <v>240</v>
      </c>
      <c r="D215" s="215" t="s">
        <v>121</v>
      </c>
      <c r="E215" s="216" t="s">
        <v>241</v>
      </c>
      <c r="F215" s="217" t="s">
        <v>242</v>
      </c>
      <c r="G215" s="218" t="s">
        <v>124</v>
      </c>
      <c r="H215" s="219">
        <v>32.399999999999999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41</v>
      </c>
      <c r="O215" s="91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158</v>
      </c>
      <c r="AT215" s="227" t="s">
        <v>121</v>
      </c>
      <c r="AU215" s="227" t="s">
        <v>85</v>
      </c>
      <c r="AY215" s="17" t="s">
        <v>118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83</v>
      </c>
      <c r="BK215" s="228">
        <f>ROUND(I215*H215,2)</f>
        <v>0</v>
      </c>
      <c r="BL215" s="17" t="s">
        <v>158</v>
      </c>
      <c r="BM215" s="227" t="s">
        <v>243</v>
      </c>
    </row>
    <row r="216" s="2" customFormat="1">
      <c r="A216" s="38"/>
      <c r="B216" s="39"/>
      <c r="C216" s="40"/>
      <c r="D216" s="229" t="s">
        <v>126</v>
      </c>
      <c r="E216" s="40"/>
      <c r="F216" s="230" t="s">
        <v>242</v>
      </c>
      <c r="G216" s="40"/>
      <c r="H216" s="40"/>
      <c r="I216" s="231"/>
      <c r="J216" s="40"/>
      <c r="K216" s="40"/>
      <c r="L216" s="44"/>
      <c r="M216" s="232"/>
      <c r="N216" s="23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126</v>
      </c>
      <c r="AU216" s="17" t="s">
        <v>85</v>
      </c>
    </row>
    <row r="217" s="15" customFormat="1">
      <c r="A217" s="15"/>
      <c r="B217" s="256"/>
      <c r="C217" s="257"/>
      <c r="D217" s="229" t="s">
        <v>140</v>
      </c>
      <c r="E217" s="258" t="s">
        <v>1</v>
      </c>
      <c r="F217" s="259" t="s">
        <v>244</v>
      </c>
      <c r="G217" s="257"/>
      <c r="H217" s="258" t="s">
        <v>1</v>
      </c>
      <c r="I217" s="260"/>
      <c r="J217" s="257"/>
      <c r="K217" s="257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140</v>
      </c>
      <c r="AU217" s="265" t="s">
        <v>85</v>
      </c>
      <c r="AV217" s="15" t="s">
        <v>83</v>
      </c>
      <c r="AW217" s="15" t="s">
        <v>32</v>
      </c>
      <c r="AX217" s="15" t="s">
        <v>76</v>
      </c>
      <c r="AY217" s="265" t="s">
        <v>118</v>
      </c>
    </row>
    <row r="218" s="13" customFormat="1">
      <c r="A218" s="13"/>
      <c r="B218" s="234"/>
      <c r="C218" s="235"/>
      <c r="D218" s="229" t="s">
        <v>140</v>
      </c>
      <c r="E218" s="236" t="s">
        <v>1</v>
      </c>
      <c r="F218" s="237" t="s">
        <v>166</v>
      </c>
      <c r="G218" s="235"/>
      <c r="H218" s="238">
        <v>32.399999999999999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140</v>
      </c>
      <c r="AU218" s="244" t="s">
        <v>85</v>
      </c>
      <c r="AV218" s="13" t="s">
        <v>85</v>
      </c>
      <c r="AW218" s="13" t="s">
        <v>32</v>
      </c>
      <c r="AX218" s="13" t="s">
        <v>76</v>
      </c>
      <c r="AY218" s="244" t="s">
        <v>118</v>
      </c>
    </row>
    <row r="219" s="14" customFormat="1">
      <c r="A219" s="14"/>
      <c r="B219" s="245"/>
      <c r="C219" s="246"/>
      <c r="D219" s="229" t="s">
        <v>140</v>
      </c>
      <c r="E219" s="247" t="s">
        <v>1</v>
      </c>
      <c r="F219" s="248" t="s">
        <v>142</v>
      </c>
      <c r="G219" s="246"/>
      <c r="H219" s="249">
        <v>32.399999999999999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140</v>
      </c>
      <c r="AU219" s="255" t="s">
        <v>85</v>
      </c>
      <c r="AV219" s="14" t="s">
        <v>125</v>
      </c>
      <c r="AW219" s="14" t="s">
        <v>32</v>
      </c>
      <c r="AX219" s="14" t="s">
        <v>83</v>
      </c>
      <c r="AY219" s="255" t="s">
        <v>118</v>
      </c>
    </row>
    <row r="220" s="2" customFormat="1" ht="24.15" customHeight="1">
      <c r="A220" s="38"/>
      <c r="B220" s="39"/>
      <c r="C220" s="266" t="s">
        <v>186</v>
      </c>
      <c r="D220" s="266" t="s">
        <v>245</v>
      </c>
      <c r="E220" s="267" t="s">
        <v>246</v>
      </c>
      <c r="F220" s="268" t="s">
        <v>247</v>
      </c>
      <c r="G220" s="269" t="s">
        <v>124</v>
      </c>
      <c r="H220" s="270">
        <v>32.399999999999999</v>
      </c>
      <c r="I220" s="271"/>
      <c r="J220" s="272">
        <f>ROUND(I220*H220,2)</f>
        <v>0</v>
      </c>
      <c r="K220" s="273"/>
      <c r="L220" s="274"/>
      <c r="M220" s="275" t="s">
        <v>1</v>
      </c>
      <c r="N220" s="276" t="s">
        <v>41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198</v>
      </c>
      <c r="AT220" s="227" t="s">
        <v>245</v>
      </c>
      <c r="AU220" s="227" t="s">
        <v>85</v>
      </c>
      <c r="AY220" s="17" t="s">
        <v>118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83</v>
      </c>
      <c r="BK220" s="228">
        <f>ROUND(I220*H220,2)</f>
        <v>0</v>
      </c>
      <c r="BL220" s="17" t="s">
        <v>158</v>
      </c>
      <c r="BM220" s="227" t="s">
        <v>248</v>
      </c>
    </row>
    <row r="221" s="2" customFormat="1">
      <c r="A221" s="38"/>
      <c r="B221" s="39"/>
      <c r="C221" s="40"/>
      <c r="D221" s="229" t="s">
        <v>126</v>
      </c>
      <c r="E221" s="40"/>
      <c r="F221" s="230" t="s">
        <v>247</v>
      </c>
      <c r="G221" s="40"/>
      <c r="H221" s="40"/>
      <c r="I221" s="231"/>
      <c r="J221" s="40"/>
      <c r="K221" s="40"/>
      <c r="L221" s="44"/>
      <c r="M221" s="232"/>
      <c r="N221" s="23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126</v>
      </c>
      <c r="AU221" s="17" t="s">
        <v>85</v>
      </c>
    </row>
    <row r="222" s="2" customFormat="1" ht="24.15" customHeight="1">
      <c r="A222" s="38"/>
      <c r="B222" s="39"/>
      <c r="C222" s="215" t="s">
        <v>249</v>
      </c>
      <c r="D222" s="215" t="s">
        <v>121</v>
      </c>
      <c r="E222" s="216" t="s">
        <v>250</v>
      </c>
      <c r="F222" s="217" t="s">
        <v>251</v>
      </c>
      <c r="G222" s="218" t="s">
        <v>124</v>
      </c>
      <c r="H222" s="219">
        <v>2.7000000000000002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41</v>
      </c>
      <c r="O222" s="91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158</v>
      </c>
      <c r="AT222" s="227" t="s">
        <v>121</v>
      </c>
      <c r="AU222" s="227" t="s">
        <v>85</v>
      </c>
      <c r="AY222" s="17" t="s">
        <v>118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83</v>
      </c>
      <c r="BK222" s="228">
        <f>ROUND(I222*H222,2)</f>
        <v>0</v>
      </c>
      <c r="BL222" s="17" t="s">
        <v>158</v>
      </c>
      <c r="BM222" s="227" t="s">
        <v>252</v>
      </c>
    </row>
    <row r="223" s="2" customFormat="1">
      <c r="A223" s="38"/>
      <c r="B223" s="39"/>
      <c r="C223" s="40"/>
      <c r="D223" s="229" t="s">
        <v>126</v>
      </c>
      <c r="E223" s="40"/>
      <c r="F223" s="230" t="s">
        <v>251</v>
      </c>
      <c r="G223" s="40"/>
      <c r="H223" s="40"/>
      <c r="I223" s="231"/>
      <c r="J223" s="40"/>
      <c r="K223" s="40"/>
      <c r="L223" s="44"/>
      <c r="M223" s="232"/>
      <c r="N223" s="23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126</v>
      </c>
      <c r="AU223" s="17" t="s">
        <v>85</v>
      </c>
    </row>
    <row r="224" s="15" customFormat="1">
      <c r="A224" s="15"/>
      <c r="B224" s="256"/>
      <c r="C224" s="257"/>
      <c r="D224" s="229" t="s">
        <v>140</v>
      </c>
      <c r="E224" s="258" t="s">
        <v>1</v>
      </c>
      <c r="F224" s="259" t="s">
        <v>231</v>
      </c>
      <c r="G224" s="257"/>
      <c r="H224" s="258" t="s">
        <v>1</v>
      </c>
      <c r="I224" s="260"/>
      <c r="J224" s="257"/>
      <c r="K224" s="257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140</v>
      </c>
      <c r="AU224" s="265" t="s">
        <v>85</v>
      </c>
      <c r="AV224" s="15" t="s">
        <v>83</v>
      </c>
      <c r="AW224" s="15" t="s">
        <v>32</v>
      </c>
      <c r="AX224" s="15" t="s">
        <v>76</v>
      </c>
      <c r="AY224" s="265" t="s">
        <v>118</v>
      </c>
    </row>
    <row r="225" s="13" customFormat="1">
      <c r="A225" s="13"/>
      <c r="B225" s="234"/>
      <c r="C225" s="235"/>
      <c r="D225" s="229" t="s">
        <v>140</v>
      </c>
      <c r="E225" s="236" t="s">
        <v>1</v>
      </c>
      <c r="F225" s="237" t="s">
        <v>159</v>
      </c>
      <c r="G225" s="235"/>
      <c r="H225" s="238">
        <v>2.7000000000000002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140</v>
      </c>
      <c r="AU225" s="244" t="s">
        <v>85</v>
      </c>
      <c r="AV225" s="13" t="s">
        <v>85</v>
      </c>
      <c r="AW225" s="13" t="s">
        <v>32</v>
      </c>
      <c r="AX225" s="13" t="s">
        <v>76</v>
      </c>
      <c r="AY225" s="244" t="s">
        <v>118</v>
      </c>
    </row>
    <row r="226" s="14" customFormat="1">
      <c r="A226" s="14"/>
      <c r="B226" s="245"/>
      <c r="C226" s="246"/>
      <c r="D226" s="229" t="s">
        <v>140</v>
      </c>
      <c r="E226" s="247" t="s">
        <v>1</v>
      </c>
      <c r="F226" s="248" t="s">
        <v>142</v>
      </c>
      <c r="G226" s="246"/>
      <c r="H226" s="249">
        <v>2.7000000000000002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140</v>
      </c>
      <c r="AU226" s="255" t="s">
        <v>85</v>
      </c>
      <c r="AV226" s="14" t="s">
        <v>125</v>
      </c>
      <c r="AW226" s="14" t="s">
        <v>32</v>
      </c>
      <c r="AX226" s="14" t="s">
        <v>83</v>
      </c>
      <c r="AY226" s="255" t="s">
        <v>118</v>
      </c>
    </row>
    <row r="227" s="2" customFormat="1" ht="24.15" customHeight="1">
      <c r="A227" s="38"/>
      <c r="B227" s="39"/>
      <c r="C227" s="266" t="s">
        <v>189</v>
      </c>
      <c r="D227" s="266" t="s">
        <v>245</v>
      </c>
      <c r="E227" s="267" t="s">
        <v>253</v>
      </c>
      <c r="F227" s="268" t="s">
        <v>254</v>
      </c>
      <c r="G227" s="269" t="s">
        <v>124</v>
      </c>
      <c r="H227" s="270">
        <v>2.7000000000000002</v>
      </c>
      <c r="I227" s="271"/>
      <c r="J227" s="272">
        <f>ROUND(I227*H227,2)</f>
        <v>0</v>
      </c>
      <c r="K227" s="273"/>
      <c r="L227" s="274"/>
      <c r="M227" s="275" t="s">
        <v>1</v>
      </c>
      <c r="N227" s="276" t="s">
        <v>41</v>
      </c>
      <c r="O227" s="91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198</v>
      </c>
      <c r="AT227" s="227" t="s">
        <v>245</v>
      </c>
      <c r="AU227" s="227" t="s">
        <v>85</v>
      </c>
      <c r="AY227" s="17" t="s">
        <v>118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83</v>
      </c>
      <c r="BK227" s="228">
        <f>ROUND(I227*H227,2)</f>
        <v>0</v>
      </c>
      <c r="BL227" s="17" t="s">
        <v>158</v>
      </c>
      <c r="BM227" s="227" t="s">
        <v>255</v>
      </c>
    </row>
    <row r="228" s="2" customFormat="1">
      <c r="A228" s="38"/>
      <c r="B228" s="39"/>
      <c r="C228" s="40"/>
      <c r="D228" s="229" t="s">
        <v>126</v>
      </c>
      <c r="E228" s="40"/>
      <c r="F228" s="230" t="s">
        <v>254</v>
      </c>
      <c r="G228" s="40"/>
      <c r="H228" s="40"/>
      <c r="I228" s="231"/>
      <c r="J228" s="40"/>
      <c r="K228" s="40"/>
      <c r="L228" s="44"/>
      <c r="M228" s="232"/>
      <c r="N228" s="23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126</v>
      </c>
      <c r="AU228" s="17" t="s">
        <v>85</v>
      </c>
    </row>
    <row r="229" s="2" customFormat="1" ht="24.15" customHeight="1">
      <c r="A229" s="38"/>
      <c r="B229" s="39"/>
      <c r="C229" s="215" t="s">
        <v>256</v>
      </c>
      <c r="D229" s="215" t="s">
        <v>121</v>
      </c>
      <c r="E229" s="216" t="s">
        <v>257</v>
      </c>
      <c r="F229" s="217" t="s">
        <v>258</v>
      </c>
      <c r="G229" s="218" t="s">
        <v>124</v>
      </c>
      <c r="H229" s="219">
        <v>814.20000000000005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41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158</v>
      </c>
      <c r="AT229" s="227" t="s">
        <v>121</v>
      </c>
      <c r="AU229" s="227" t="s">
        <v>85</v>
      </c>
      <c r="AY229" s="17" t="s">
        <v>118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83</v>
      </c>
      <c r="BK229" s="228">
        <f>ROUND(I229*H229,2)</f>
        <v>0</v>
      </c>
      <c r="BL229" s="17" t="s">
        <v>158</v>
      </c>
      <c r="BM229" s="227" t="s">
        <v>259</v>
      </c>
    </row>
    <row r="230" s="2" customFormat="1">
      <c r="A230" s="38"/>
      <c r="B230" s="39"/>
      <c r="C230" s="40"/>
      <c r="D230" s="229" t="s">
        <v>126</v>
      </c>
      <c r="E230" s="40"/>
      <c r="F230" s="230" t="s">
        <v>258</v>
      </c>
      <c r="G230" s="40"/>
      <c r="H230" s="40"/>
      <c r="I230" s="231"/>
      <c r="J230" s="40"/>
      <c r="K230" s="40"/>
      <c r="L230" s="44"/>
      <c r="M230" s="232"/>
      <c r="N230" s="23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126</v>
      </c>
      <c r="AU230" s="17" t="s">
        <v>85</v>
      </c>
    </row>
    <row r="231" s="15" customFormat="1">
      <c r="A231" s="15"/>
      <c r="B231" s="256"/>
      <c r="C231" s="257"/>
      <c r="D231" s="229" t="s">
        <v>140</v>
      </c>
      <c r="E231" s="258" t="s">
        <v>1</v>
      </c>
      <c r="F231" s="259" t="s">
        <v>231</v>
      </c>
      <c r="G231" s="257"/>
      <c r="H231" s="258" t="s">
        <v>1</v>
      </c>
      <c r="I231" s="260"/>
      <c r="J231" s="257"/>
      <c r="K231" s="257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140</v>
      </c>
      <c r="AU231" s="265" t="s">
        <v>85</v>
      </c>
      <c r="AV231" s="15" t="s">
        <v>83</v>
      </c>
      <c r="AW231" s="15" t="s">
        <v>32</v>
      </c>
      <c r="AX231" s="15" t="s">
        <v>76</v>
      </c>
      <c r="AY231" s="265" t="s">
        <v>118</v>
      </c>
    </row>
    <row r="232" s="13" customFormat="1">
      <c r="A232" s="13"/>
      <c r="B232" s="234"/>
      <c r="C232" s="235"/>
      <c r="D232" s="229" t="s">
        <v>140</v>
      </c>
      <c r="E232" s="236" t="s">
        <v>1</v>
      </c>
      <c r="F232" s="237" t="s">
        <v>170</v>
      </c>
      <c r="G232" s="235"/>
      <c r="H232" s="238">
        <v>414.72000000000003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140</v>
      </c>
      <c r="AU232" s="244" t="s">
        <v>85</v>
      </c>
      <c r="AV232" s="13" t="s">
        <v>85</v>
      </c>
      <c r="AW232" s="13" t="s">
        <v>32</v>
      </c>
      <c r="AX232" s="13" t="s">
        <v>76</v>
      </c>
      <c r="AY232" s="244" t="s">
        <v>118</v>
      </c>
    </row>
    <row r="233" s="13" customFormat="1">
      <c r="A233" s="13"/>
      <c r="B233" s="234"/>
      <c r="C233" s="235"/>
      <c r="D233" s="229" t="s">
        <v>140</v>
      </c>
      <c r="E233" s="236" t="s">
        <v>1</v>
      </c>
      <c r="F233" s="237" t="s">
        <v>163</v>
      </c>
      <c r="G233" s="235"/>
      <c r="H233" s="238">
        <v>151.19999999999999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140</v>
      </c>
      <c r="AU233" s="244" t="s">
        <v>85</v>
      </c>
      <c r="AV233" s="13" t="s">
        <v>85</v>
      </c>
      <c r="AW233" s="13" t="s">
        <v>32</v>
      </c>
      <c r="AX233" s="13" t="s">
        <v>76</v>
      </c>
      <c r="AY233" s="244" t="s">
        <v>118</v>
      </c>
    </row>
    <row r="234" s="13" customFormat="1">
      <c r="A234" s="13"/>
      <c r="B234" s="234"/>
      <c r="C234" s="235"/>
      <c r="D234" s="229" t="s">
        <v>140</v>
      </c>
      <c r="E234" s="236" t="s">
        <v>1</v>
      </c>
      <c r="F234" s="237" t="s">
        <v>164</v>
      </c>
      <c r="G234" s="235"/>
      <c r="H234" s="238">
        <v>129.59999999999999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140</v>
      </c>
      <c r="AU234" s="244" t="s">
        <v>85</v>
      </c>
      <c r="AV234" s="13" t="s">
        <v>85</v>
      </c>
      <c r="AW234" s="13" t="s">
        <v>32</v>
      </c>
      <c r="AX234" s="13" t="s">
        <v>76</v>
      </c>
      <c r="AY234" s="244" t="s">
        <v>118</v>
      </c>
    </row>
    <row r="235" s="13" customFormat="1">
      <c r="A235" s="13"/>
      <c r="B235" s="234"/>
      <c r="C235" s="235"/>
      <c r="D235" s="229" t="s">
        <v>140</v>
      </c>
      <c r="E235" s="236" t="s">
        <v>1</v>
      </c>
      <c r="F235" s="237" t="s">
        <v>165</v>
      </c>
      <c r="G235" s="235"/>
      <c r="H235" s="238">
        <v>81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140</v>
      </c>
      <c r="AU235" s="244" t="s">
        <v>85</v>
      </c>
      <c r="AV235" s="13" t="s">
        <v>85</v>
      </c>
      <c r="AW235" s="13" t="s">
        <v>32</v>
      </c>
      <c r="AX235" s="13" t="s">
        <v>76</v>
      </c>
      <c r="AY235" s="244" t="s">
        <v>118</v>
      </c>
    </row>
    <row r="236" s="13" customFormat="1">
      <c r="A236" s="13"/>
      <c r="B236" s="234"/>
      <c r="C236" s="235"/>
      <c r="D236" s="229" t="s">
        <v>140</v>
      </c>
      <c r="E236" s="236" t="s">
        <v>1</v>
      </c>
      <c r="F236" s="237" t="s">
        <v>166</v>
      </c>
      <c r="G236" s="235"/>
      <c r="H236" s="238">
        <v>32.399999999999999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140</v>
      </c>
      <c r="AU236" s="244" t="s">
        <v>85</v>
      </c>
      <c r="AV236" s="13" t="s">
        <v>85</v>
      </c>
      <c r="AW236" s="13" t="s">
        <v>32</v>
      </c>
      <c r="AX236" s="13" t="s">
        <v>76</v>
      </c>
      <c r="AY236" s="244" t="s">
        <v>118</v>
      </c>
    </row>
    <row r="237" s="13" customFormat="1">
      <c r="A237" s="13"/>
      <c r="B237" s="234"/>
      <c r="C237" s="235"/>
      <c r="D237" s="229" t="s">
        <v>140</v>
      </c>
      <c r="E237" s="236" t="s">
        <v>1</v>
      </c>
      <c r="F237" s="237" t="s">
        <v>171</v>
      </c>
      <c r="G237" s="235"/>
      <c r="H237" s="238">
        <v>5.2800000000000002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140</v>
      </c>
      <c r="AU237" s="244" t="s">
        <v>85</v>
      </c>
      <c r="AV237" s="13" t="s">
        <v>85</v>
      </c>
      <c r="AW237" s="13" t="s">
        <v>32</v>
      </c>
      <c r="AX237" s="13" t="s">
        <v>76</v>
      </c>
      <c r="AY237" s="244" t="s">
        <v>118</v>
      </c>
    </row>
    <row r="238" s="14" customFormat="1">
      <c r="A238" s="14"/>
      <c r="B238" s="245"/>
      <c r="C238" s="246"/>
      <c r="D238" s="229" t="s">
        <v>140</v>
      </c>
      <c r="E238" s="247" t="s">
        <v>1</v>
      </c>
      <c r="F238" s="248" t="s">
        <v>142</v>
      </c>
      <c r="G238" s="246"/>
      <c r="H238" s="249">
        <v>814.20000000000005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140</v>
      </c>
      <c r="AU238" s="255" t="s">
        <v>85</v>
      </c>
      <c r="AV238" s="14" t="s">
        <v>125</v>
      </c>
      <c r="AW238" s="14" t="s">
        <v>32</v>
      </c>
      <c r="AX238" s="14" t="s">
        <v>83</v>
      </c>
      <c r="AY238" s="255" t="s">
        <v>118</v>
      </c>
    </row>
    <row r="239" s="2" customFormat="1" ht="24.15" customHeight="1">
      <c r="A239" s="38"/>
      <c r="B239" s="39"/>
      <c r="C239" s="266" t="s">
        <v>193</v>
      </c>
      <c r="D239" s="266" t="s">
        <v>245</v>
      </c>
      <c r="E239" s="267" t="s">
        <v>260</v>
      </c>
      <c r="F239" s="268" t="s">
        <v>261</v>
      </c>
      <c r="G239" s="269" t="s">
        <v>124</v>
      </c>
      <c r="H239" s="270">
        <v>814.20000000000005</v>
      </c>
      <c r="I239" s="271"/>
      <c r="J239" s="272">
        <f>ROUND(I239*H239,2)</f>
        <v>0</v>
      </c>
      <c r="K239" s="273"/>
      <c r="L239" s="274"/>
      <c r="M239" s="275" t="s">
        <v>1</v>
      </c>
      <c r="N239" s="276" t="s">
        <v>41</v>
      </c>
      <c r="O239" s="91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198</v>
      </c>
      <c r="AT239" s="227" t="s">
        <v>245</v>
      </c>
      <c r="AU239" s="227" t="s">
        <v>85</v>
      </c>
      <c r="AY239" s="17" t="s">
        <v>118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83</v>
      </c>
      <c r="BK239" s="228">
        <f>ROUND(I239*H239,2)</f>
        <v>0</v>
      </c>
      <c r="BL239" s="17" t="s">
        <v>158</v>
      </c>
      <c r="BM239" s="227" t="s">
        <v>262</v>
      </c>
    </row>
    <row r="240" s="2" customFormat="1">
      <c r="A240" s="38"/>
      <c r="B240" s="39"/>
      <c r="C240" s="40"/>
      <c r="D240" s="229" t="s">
        <v>126</v>
      </c>
      <c r="E240" s="40"/>
      <c r="F240" s="230" t="s">
        <v>261</v>
      </c>
      <c r="G240" s="40"/>
      <c r="H240" s="40"/>
      <c r="I240" s="231"/>
      <c r="J240" s="40"/>
      <c r="K240" s="40"/>
      <c r="L240" s="44"/>
      <c r="M240" s="232"/>
      <c r="N240" s="23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126</v>
      </c>
      <c r="AU240" s="17" t="s">
        <v>85</v>
      </c>
    </row>
    <row r="241" s="2" customFormat="1" ht="16.5" customHeight="1">
      <c r="A241" s="38"/>
      <c r="B241" s="39"/>
      <c r="C241" s="266" t="s">
        <v>263</v>
      </c>
      <c r="D241" s="266" t="s">
        <v>245</v>
      </c>
      <c r="E241" s="267" t="s">
        <v>264</v>
      </c>
      <c r="F241" s="268" t="s">
        <v>265</v>
      </c>
      <c r="G241" s="269" t="s">
        <v>124</v>
      </c>
      <c r="H241" s="270">
        <v>19.007999999999999</v>
      </c>
      <c r="I241" s="271"/>
      <c r="J241" s="272">
        <f>ROUND(I241*H241,2)</f>
        <v>0</v>
      </c>
      <c r="K241" s="273"/>
      <c r="L241" s="274"/>
      <c r="M241" s="275" t="s">
        <v>1</v>
      </c>
      <c r="N241" s="276" t="s">
        <v>41</v>
      </c>
      <c r="O241" s="91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198</v>
      </c>
      <c r="AT241" s="227" t="s">
        <v>245</v>
      </c>
      <c r="AU241" s="227" t="s">
        <v>85</v>
      </c>
      <c r="AY241" s="17" t="s">
        <v>118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83</v>
      </c>
      <c r="BK241" s="228">
        <f>ROUND(I241*H241,2)</f>
        <v>0</v>
      </c>
      <c r="BL241" s="17" t="s">
        <v>158</v>
      </c>
      <c r="BM241" s="227" t="s">
        <v>266</v>
      </c>
    </row>
    <row r="242" s="2" customFormat="1">
      <c r="A242" s="38"/>
      <c r="B242" s="39"/>
      <c r="C242" s="40"/>
      <c r="D242" s="229" t="s">
        <v>126</v>
      </c>
      <c r="E242" s="40"/>
      <c r="F242" s="230" t="s">
        <v>265</v>
      </c>
      <c r="G242" s="40"/>
      <c r="H242" s="40"/>
      <c r="I242" s="231"/>
      <c r="J242" s="40"/>
      <c r="K242" s="40"/>
      <c r="L242" s="44"/>
      <c r="M242" s="232"/>
      <c r="N242" s="23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126</v>
      </c>
      <c r="AU242" s="17" t="s">
        <v>85</v>
      </c>
    </row>
    <row r="243" s="15" customFormat="1">
      <c r="A243" s="15"/>
      <c r="B243" s="256"/>
      <c r="C243" s="257"/>
      <c r="D243" s="229" t="s">
        <v>140</v>
      </c>
      <c r="E243" s="258" t="s">
        <v>1</v>
      </c>
      <c r="F243" s="259" t="s">
        <v>231</v>
      </c>
      <c r="G243" s="257"/>
      <c r="H243" s="258" t="s">
        <v>1</v>
      </c>
      <c r="I243" s="260"/>
      <c r="J243" s="257"/>
      <c r="K243" s="257"/>
      <c r="L243" s="261"/>
      <c r="M243" s="262"/>
      <c r="N243" s="263"/>
      <c r="O243" s="263"/>
      <c r="P243" s="263"/>
      <c r="Q243" s="263"/>
      <c r="R243" s="263"/>
      <c r="S243" s="263"/>
      <c r="T243" s="26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5" t="s">
        <v>140</v>
      </c>
      <c r="AU243" s="265" t="s">
        <v>85</v>
      </c>
      <c r="AV243" s="15" t="s">
        <v>83</v>
      </c>
      <c r="AW243" s="15" t="s">
        <v>32</v>
      </c>
      <c r="AX243" s="15" t="s">
        <v>76</v>
      </c>
      <c r="AY243" s="265" t="s">
        <v>118</v>
      </c>
    </row>
    <row r="244" s="13" customFormat="1">
      <c r="A244" s="13"/>
      <c r="B244" s="234"/>
      <c r="C244" s="235"/>
      <c r="D244" s="229" t="s">
        <v>140</v>
      </c>
      <c r="E244" s="236" t="s">
        <v>1</v>
      </c>
      <c r="F244" s="237" t="s">
        <v>267</v>
      </c>
      <c r="G244" s="235"/>
      <c r="H244" s="238">
        <v>19.007999999999999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140</v>
      </c>
      <c r="AU244" s="244" t="s">
        <v>85</v>
      </c>
      <c r="AV244" s="13" t="s">
        <v>85</v>
      </c>
      <c r="AW244" s="13" t="s">
        <v>32</v>
      </c>
      <c r="AX244" s="13" t="s">
        <v>76</v>
      </c>
      <c r="AY244" s="244" t="s">
        <v>118</v>
      </c>
    </row>
    <row r="245" s="14" customFormat="1">
      <c r="A245" s="14"/>
      <c r="B245" s="245"/>
      <c r="C245" s="246"/>
      <c r="D245" s="229" t="s">
        <v>140</v>
      </c>
      <c r="E245" s="247" t="s">
        <v>1</v>
      </c>
      <c r="F245" s="248" t="s">
        <v>142</v>
      </c>
      <c r="G245" s="246"/>
      <c r="H245" s="249">
        <v>19.007999999999999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140</v>
      </c>
      <c r="AU245" s="255" t="s">
        <v>85</v>
      </c>
      <c r="AV245" s="14" t="s">
        <v>125</v>
      </c>
      <c r="AW245" s="14" t="s">
        <v>32</v>
      </c>
      <c r="AX245" s="14" t="s">
        <v>83</v>
      </c>
      <c r="AY245" s="255" t="s">
        <v>118</v>
      </c>
    </row>
    <row r="246" s="2" customFormat="1" ht="24.15" customHeight="1">
      <c r="A246" s="38"/>
      <c r="B246" s="39"/>
      <c r="C246" s="215" t="s">
        <v>198</v>
      </c>
      <c r="D246" s="215" t="s">
        <v>121</v>
      </c>
      <c r="E246" s="216" t="s">
        <v>268</v>
      </c>
      <c r="F246" s="217" t="s">
        <v>269</v>
      </c>
      <c r="G246" s="218" t="s">
        <v>216</v>
      </c>
      <c r="H246" s="219">
        <v>53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41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158</v>
      </c>
      <c r="AT246" s="227" t="s">
        <v>121</v>
      </c>
      <c r="AU246" s="227" t="s">
        <v>85</v>
      </c>
      <c r="AY246" s="17" t="s">
        <v>118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83</v>
      </c>
      <c r="BK246" s="228">
        <f>ROUND(I246*H246,2)</f>
        <v>0</v>
      </c>
      <c r="BL246" s="17" t="s">
        <v>158</v>
      </c>
      <c r="BM246" s="227" t="s">
        <v>270</v>
      </c>
    </row>
    <row r="247" s="2" customFormat="1">
      <c r="A247" s="38"/>
      <c r="B247" s="39"/>
      <c r="C247" s="40"/>
      <c r="D247" s="229" t="s">
        <v>126</v>
      </c>
      <c r="E247" s="40"/>
      <c r="F247" s="230" t="s">
        <v>269</v>
      </c>
      <c r="G247" s="40"/>
      <c r="H247" s="40"/>
      <c r="I247" s="231"/>
      <c r="J247" s="40"/>
      <c r="K247" s="40"/>
      <c r="L247" s="44"/>
      <c r="M247" s="232"/>
      <c r="N247" s="23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126</v>
      </c>
      <c r="AU247" s="17" t="s">
        <v>85</v>
      </c>
    </row>
    <row r="248" s="13" customFormat="1">
      <c r="A248" s="13"/>
      <c r="B248" s="234"/>
      <c r="C248" s="235"/>
      <c r="D248" s="229" t="s">
        <v>140</v>
      </c>
      <c r="E248" s="236" t="s">
        <v>1</v>
      </c>
      <c r="F248" s="237" t="s">
        <v>271</v>
      </c>
      <c r="G248" s="235"/>
      <c r="H248" s="238">
        <v>45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140</v>
      </c>
      <c r="AU248" s="244" t="s">
        <v>85</v>
      </c>
      <c r="AV248" s="13" t="s">
        <v>85</v>
      </c>
      <c r="AW248" s="13" t="s">
        <v>32</v>
      </c>
      <c r="AX248" s="13" t="s">
        <v>76</v>
      </c>
      <c r="AY248" s="244" t="s">
        <v>118</v>
      </c>
    </row>
    <row r="249" s="13" customFormat="1">
      <c r="A249" s="13"/>
      <c r="B249" s="234"/>
      <c r="C249" s="235"/>
      <c r="D249" s="229" t="s">
        <v>140</v>
      </c>
      <c r="E249" s="236" t="s">
        <v>1</v>
      </c>
      <c r="F249" s="237" t="s">
        <v>272</v>
      </c>
      <c r="G249" s="235"/>
      <c r="H249" s="238">
        <v>2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140</v>
      </c>
      <c r="AU249" s="244" t="s">
        <v>85</v>
      </c>
      <c r="AV249" s="13" t="s">
        <v>85</v>
      </c>
      <c r="AW249" s="13" t="s">
        <v>32</v>
      </c>
      <c r="AX249" s="13" t="s">
        <v>76</v>
      </c>
      <c r="AY249" s="244" t="s">
        <v>118</v>
      </c>
    </row>
    <row r="250" s="13" customFormat="1">
      <c r="A250" s="13"/>
      <c r="B250" s="234"/>
      <c r="C250" s="235"/>
      <c r="D250" s="229" t="s">
        <v>140</v>
      </c>
      <c r="E250" s="236" t="s">
        <v>1</v>
      </c>
      <c r="F250" s="237" t="s">
        <v>273</v>
      </c>
      <c r="G250" s="235"/>
      <c r="H250" s="238">
        <v>2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140</v>
      </c>
      <c r="AU250" s="244" t="s">
        <v>85</v>
      </c>
      <c r="AV250" s="13" t="s">
        <v>85</v>
      </c>
      <c r="AW250" s="13" t="s">
        <v>32</v>
      </c>
      <c r="AX250" s="13" t="s">
        <v>76</v>
      </c>
      <c r="AY250" s="244" t="s">
        <v>118</v>
      </c>
    </row>
    <row r="251" s="13" customFormat="1">
      <c r="A251" s="13"/>
      <c r="B251" s="234"/>
      <c r="C251" s="235"/>
      <c r="D251" s="229" t="s">
        <v>140</v>
      </c>
      <c r="E251" s="236" t="s">
        <v>1</v>
      </c>
      <c r="F251" s="237" t="s">
        <v>274</v>
      </c>
      <c r="G251" s="235"/>
      <c r="H251" s="238">
        <v>2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140</v>
      </c>
      <c r="AU251" s="244" t="s">
        <v>85</v>
      </c>
      <c r="AV251" s="13" t="s">
        <v>85</v>
      </c>
      <c r="AW251" s="13" t="s">
        <v>32</v>
      </c>
      <c r="AX251" s="13" t="s">
        <v>76</v>
      </c>
      <c r="AY251" s="244" t="s">
        <v>118</v>
      </c>
    </row>
    <row r="252" s="13" customFormat="1">
      <c r="A252" s="13"/>
      <c r="B252" s="234"/>
      <c r="C252" s="235"/>
      <c r="D252" s="229" t="s">
        <v>140</v>
      </c>
      <c r="E252" s="236" t="s">
        <v>1</v>
      </c>
      <c r="F252" s="237" t="s">
        <v>275</v>
      </c>
      <c r="G252" s="235"/>
      <c r="H252" s="238">
        <v>2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140</v>
      </c>
      <c r="AU252" s="244" t="s">
        <v>85</v>
      </c>
      <c r="AV252" s="13" t="s">
        <v>85</v>
      </c>
      <c r="AW252" s="13" t="s">
        <v>32</v>
      </c>
      <c r="AX252" s="13" t="s">
        <v>76</v>
      </c>
      <c r="AY252" s="244" t="s">
        <v>118</v>
      </c>
    </row>
    <row r="253" s="14" customFormat="1">
      <c r="A253" s="14"/>
      <c r="B253" s="245"/>
      <c r="C253" s="246"/>
      <c r="D253" s="229" t="s">
        <v>140</v>
      </c>
      <c r="E253" s="247" t="s">
        <v>1</v>
      </c>
      <c r="F253" s="248" t="s">
        <v>142</v>
      </c>
      <c r="G253" s="246"/>
      <c r="H253" s="249">
        <v>53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140</v>
      </c>
      <c r="AU253" s="255" t="s">
        <v>85</v>
      </c>
      <c r="AV253" s="14" t="s">
        <v>125</v>
      </c>
      <c r="AW253" s="14" t="s">
        <v>32</v>
      </c>
      <c r="AX253" s="14" t="s">
        <v>83</v>
      </c>
      <c r="AY253" s="255" t="s">
        <v>118</v>
      </c>
    </row>
    <row r="254" s="2" customFormat="1" ht="21.75" customHeight="1">
      <c r="A254" s="38"/>
      <c r="B254" s="39"/>
      <c r="C254" s="266" t="s">
        <v>276</v>
      </c>
      <c r="D254" s="266" t="s">
        <v>245</v>
      </c>
      <c r="E254" s="267" t="s">
        <v>277</v>
      </c>
      <c r="F254" s="268" t="s">
        <v>278</v>
      </c>
      <c r="G254" s="269" t="s">
        <v>124</v>
      </c>
      <c r="H254" s="270">
        <v>29.34</v>
      </c>
      <c r="I254" s="271"/>
      <c r="J254" s="272">
        <f>ROUND(I254*H254,2)</f>
        <v>0</v>
      </c>
      <c r="K254" s="273"/>
      <c r="L254" s="274"/>
      <c r="M254" s="275" t="s">
        <v>1</v>
      </c>
      <c r="N254" s="276" t="s">
        <v>41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198</v>
      </c>
      <c r="AT254" s="227" t="s">
        <v>245</v>
      </c>
      <c r="AU254" s="227" t="s">
        <v>85</v>
      </c>
      <c r="AY254" s="17" t="s">
        <v>118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83</v>
      </c>
      <c r="BK254" s="228">
        <f>ROUND(I254*H254,2)</f>
        <v>0</v>
      </c>
      <c r="BL254" s="17" t="s">
        <v>158</v>
      </c>
      <c r="BM254" s="227" t="s">
        <v>279</v>
      </c>
    </row>
    <row r="255" s="2" customFormat="1">
      <c r="A255" s="38"/>
      <c r="B255" s="39"/>
      <c r="C255" s="40"/>
      <c r="D255" s="229" t="s">
        <v>126</v>
      </c>
      <c r="E255" s="40"/>
      <c r="F255" s="230" t="s">
        <v>278</v>
      </c>
      <c r="G255" s="40"/>
      <c r="H255" s="40"/>
      <c r="I255" s="231"/>
      <c r="J255" s="40"/>
      <c r="K255" s="40"/>
      <c r="L255" s="44"/>
      <c r="M255" s="232"/>
      <c r="N255" s="23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126</v>
      </c>
      <c r="AU255" s="17" t="s">
        <v>85</v>
      </c>
    </row>
    <row r="256" s="15" customFormat="1">
      <c r="A256" s="15"/>
      <c r="B256" s="256"/>
      <c r="C256" s="257"/>
      <c r="D256" s="229" t="s">
        <v>140</v>
      </c>
      <c r="E256" s="258" t="s">
        <v>1</v>
      </c>
      <c r="F256" s="259" t="s">
        <v>231</v>
      </c>
      <c r="G256" s="257"/>
      <c r="H256" s="258" t="s">
        <v>1</v>
      </c>
      <c r="I256" s="260"/>
      <c r="J256" s="257"/>
      <c r="K256" s="257"/>
      <c r="L256" s="261"/>
      <c r="M256" s="262"/>
      <c r="N256" s="263"/>
      <c r="O256" s="263"/>
      <c r="P256" s="263"/>
      <c r="Q256" s="263"/>
      <c r="R256" s="263"/>
      <c r="S256" s="263"/>
      <c r="T256" s="26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5" t="s">
        <v>140</v>
      </c>
      <c r="AU256" s="265" t="s">
        <v>85</v>
      </c>
      <c r="AV256" s="15" t="s">
        <v>83</v>
      </c>
      <c r="AW256" s="15" t="s">
        <v>32</v>
      </c>
      <c r="AX256" s="15" t="s">
        <v>76</v>
      </c>
      <c r="AY256" s="265" t="s">
        <v>118</v>
      </c>
    </row>
    <row r="257" s="13" customFormat="1">
      <c r="A257" s="13"/>
      <c r="B257" s="234"/>
      <c r="C257" s="235"/>
      <c r="D257" s="229" t="s">
        <v>140</v>
      </c>
      <c r="E257" s="236" t="s">
        <v>1</v>
      </c>
      <c r="F257" s="237" t="s">
        <v>151</v>
      </c>
      <c r="G257" s="235"/>
      <c r="H257" s="238">
        <v>24.300000000000001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140</v>
      </c>
      <c r="AU257" s="244" t="s">
        <v>85</v>
      </c>
      <c r="AV257" s="13" t="s">
        <v>85</v>
      </c>
      <c r="AW257" s="13" t="s">
        <v>32</v>
      </c>
      <c r="AX257" s="13" t="s">
        <v>76</v>
      </c>
      <c r="AY257" s="244" t="s">
        <v>118</v>
      </c>
    </row>
    <row r="258" s="13" customFormat="1">
      <c r="A258" s="13"/>
      <c r="B258" s="234"/>
      <c r="C258" s="235"/>
      <c r="D258" s="229" t="s">
        <v>140</v>
      </c>
      <c r="E258" s="236" t="s">
        <v>1</v>
      </c>
      <c r="F258" s="237" t="s">
        <v>152</v>
      </c>
      <c r="G258" s="235"/>
      <c r="H258" s="238">
        <v>1.0800000000000001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140</v>
      </c>
      <c r="AU258" s="244" t="s">
        <v>85</v>
      </c>
      <c r="AV258" s="13" t="s">
        <v>85</v>
      </c>
      <c r="AW258" s="13" t="s">
        <v>32</v>
      </c>
      <c r="AX258" s="13" t="s">
        <v>76</v>
      </c>
      <c r="AY258" s="244" t="s">
        <v>118</v>
      </c>
    </row>
    <row r="259" s="13" customFormat="1">
      <c r="A259" s="13"/>
      <c r="B259" s="234"/>
      <c r="C259" s="235"/>
      <c r="D259" s="229" t="s">
        <v>140</v>
      </c>
      <c r="E259" s="236" t="s">
        <v>1</v>
      </c>
      <c r="F259" s="237" t="s">
        <v>153</v>
      </c>
      <c r="G259" s="235"/>
      <c r="H259" s="238">
        <v>1.0800000000000001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140</v>
      </c>
      <c r="AU259" s="244" t="s">
        <v>85</v>
      </c>
      <c r="AV259" s="13" t="s">
        <v>85</v>
      </c>
      <c r="AW259" s="13" t="s">
        <v>32</v>
      </c>
      <c r="AX259" s="13" t="s">
        <v>76</v>
      </c>
      <c r="AY259" s="244" t="s">
        <v>118</v>
      </c>
    </row>
    <row r="260" s="13" customFormat="1">
      <c r="A260" s="13"/>
      <c r="B260" s="234"/>
      <c r="C260" s="235"/>
      <c r="D260" s="229" t="s">
        <v>140</v>
      </c>
      <c r="E260" s="236" t="s">
        <v>1</v>
      </c>
      <c r="F260" s="237" t="s">
        <v>154</v>
      </c>
      <c r="G260" s="235"/>
      <c r="H260" s="238">
        <v>1.44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140</v>
      </c>
      <c r="AU260" s="244" t="s">
        <v>85</v>
      </c>
      <c r="AV260" s="13" t="s">
        <v>85</v>
      </c>
      <c r="AW260" s="13" t="s">
        <v>32</v>
      </c>
      <c r="AX260" s="13" t="s">
        <v>76</v>
      </c>
      <c r="AY260" s="244" t="s">
        <v>118</v>
      </c>
    </row>
    <row r="261" s="13" customFormat="1">
      <c r="A261" s="13"/>
      <c r="B261" s="234"/>
      <c r="C261" s="235"/>
      <c r="D261" s="229" t="s">
        <v>140</v>
      </c>
      <c r="E261" s="236" t="s">
        <v>1</v>
      </c>
      <c r="F261" s="237" t="s">
        <v>155</v>
      </c>
      <c r="G261" s="235"/>
      <c r="H261" s="238">
        <v>1.44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140</v>
      </c>
      <c r="AU261" s="244" t="s">
        <v>85</v>
      </c>
      <c r="AV261" s="13" t="s">
        <v>85</v>
      </c>
      <c r="AW261" s="13" t="s">
        <v>32</v>
      </c>
      <c r="AX261" s="13" t="s">
        <v>76</v>
      </c>
      <c r="AY261" s="244" t="s">
        <v>118</v>
      </c>
    </row>
    <row r="262" s="14" customFormat="1">
      <c r="A262" s="14"/>
      <c r="B262" s="245"/>
      <c r="C262" s="246"/>
      <c r="D262" s="229" t="s">
        <v>140</v>
      </c>
      <c r="E262" s="247" t="s">
        <v>1</v>
      </c>
      <c r="F262" s="248" t="s">
        <v>142</v>
      </c>
      <c r="G262" s="246"/>
      <c r="H262" s="249">
        <v>29.34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140</v>
      </c>
      <c r="AU262" s="255" t="s">
        <v>85</v>
      </c>
      <c r="AV262" s="14" t="s">
        <v>125</v>
      </c>
      <c r="AW262" s="14" t="s">
        <v>32</v>
      </c>
      <c r="AX262" s="14" t="s">
        <v>83</v>
      </c>
      <c r="AY262" s="255" t="s">
        <v>118</v>
      </c>
    </row>
    <row r="263" s="2" customFormat="1" ht="16.5" customHeight="1">
      <c r="A263" s="38"/>
      <c r="B263" s="39"/>
      <c r="C263" s="266" t="s">
        <v>202</v>
      </c>
      <c r="D263" s="266" t="s">
        <v>245</v>
      </c>
      <c r="E263" s="267" t="s">
        <v>280</v>
      </c>
      <c r="F263" s="268" t="s">
        <v>281</v>
      </c>
      <c r="G263" s="269" t="s">
        <v>124</v>
      </c>
      <c r="H263" s="270">
        <v>9.7200000000000006</v>
      </c>
      <c r="I263" s="271"/>
      <c r="J263" s="272">
        <f>ROUND(I263*H263,2)</f>
        <v>0</v>
      </c>
      <c r="K263" s="273"/>
      <c r="L263" s="274"/>
      <c r="M263" s="275" t="s">
        <v>1</v>
      </c>
      <c r="N263" s="276" t="s">
        <v>41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198</v>
      </c>
      <c r="AT263" s="227" t="s">
        <v>245</v>
      </c>
      <c r="AU263" s="227" t="s">
        <v>85</v>
      </c>
      <c r="AY263" s="17" t="s">
        <v>118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83</v>
      </c>
      <c r="BK263" s="228">
        <f>ROUND(I263*H263,2)</f>
        <v>0</v>
      </c>
      <c r="BL263" s="17" t="s">
        <v>158</v>
      </c>
      <c r="BM263" s="227" t="s">
        <v>282</v>
      </c>
    </row>
    <row r="264" s="2" customFormat="1">
      <c r="A264" s="38"/>
      <c r="B264" s="39"/>
      <c r="C264" s="40"/>
      <c r="D264" s="229" t="s">
        <v>126</v>
      </c>
      <c r="E264" s="40"/>
      <c r="F264" s="230" t="s">
        <v>281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126</v>
      </c>
      <c r="AU264" s="17" t="s">
        <v>85</v>
      </c>
    </row>
    <row r="265" s="15" customFormat="1">
      <c r="A265" s="15"/>
      <c r="B265" s="256"/>
      <c r="C265" s="257"/>
      <c r="D265" s="229" t="s">
        <v>140</v>
      </c>
      <c r="E265" s="258" t="s">
        <v>1</v>
      </c>
      <c r="F265" s="259" t="s">
        <v>231</v>
      </c>
      <c r="G265" s="257"/>
      <c r="H265" s="258" t="s">
        <v>1</v>
      </c>
      <c r="I265" s="260"/>
      <c r="J265" s="257"/>
      <c r="K265" s="257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140</v>
      </c>
      <c r="AU265" s="265" t="s">
        <v>85</v>
      </c>
      <c r="AV265" s="15" t="s">
        <v>83</v>
      </c>
      <c r="AW265" s="15" t="s">
        <v>32</v>
      </c>
      <c r="AX265" s="15" t="s">
        <v>76</v>
      </c>
      <c r="AY265" s="265" t="s">
        <v>118</v>
      </c>
    </row>
    <row r="266" s="13" customFormat="1">
      <c r="A266" s="13"/>
      <c r="B266" s="234"/>
      <c r="C266" s="235"/>
      <c r="D266" s="229" t="s">
        <v>140</v>
      </c>
      <c r="E266" s="236" t="s">
        <v>1</v>
      </c>
      <c r="F266" s="237" t="s">
        <v>283</v>
      </c>
      <c r="G266" s="235"/>
      <c r="H266" s="238">
        <v>9.7200000000000006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140</v>
      </c>
      <c r="AU266" s="244" t="s">
        <v>85</v>
      </c>
      <c r="AV266" s="13" t="s">
        <v>85</v>
      </c>
      <c r="AW266" s="13" t="s">
        <v>32</v>
      </c>
      <c r="AX266" s="13" t="s">
        <v>76</v>
      </c>
      <c r="AY266" s="244" t="s">
        <v>118</v>
      </c>
    </row>
    <row r="267" s="14" customFormat="1">
      <c r="A267" s="14"/>
      <c r="B267" s="245"/>
      <c r="C267" s="246"/>
      <c r="D267" s="229" t="s">
        <v>140</v>
      </c>
      <c r="E267" s="247" t="s">
        <v>1</v>
      </c>
      <c r="F267" s="248" t="s">
        <v>142</v>
      </c>
      <c r="G267" s="246"/>
      <c r="H267" s="249">
        <v>9.7200000000000006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140</v>
      </c>
      <c r="AU267" s="255" t="s">
        <v>85</v>
      </c>
      <c r="AV267" s="14" t="s">
        <v>125</v>
      </c>
      <c r="AW267" s="14" t="s">
        <v>32</v>
      </c>
      <c r="AX267" s="14" t="s">
        <v>83</v>
      </c>
      <c r="AY267" s="255" t="s">
        <v>118</v>
      </c>
    </row>
    <row r="268" s="2" customFormat="1" ht="16.5" customHeight="1">
      <c r="A268" s="38"/>
      <c r="B268" s="39"/>
      <c r="C268" s="266" t="s">
        <v>284</v>
      </c>
      <c r="D268" s="266" t="s">
        <v>245</v>
      </c>
      <c r="E268" s="267" t="s">
        <v>264</v>
      </c>
      <c r="F268" s="268" t="s">
        <v>265</v>
      </c>
      <c r="G268" s="269" t="s">
        <v>124</v>
      </c>
      <c r="H268" s="270">
        <v>8.6400000000000006</v>
      </c>
      <c r="I268" s="271"/>
      <c r="J268" s="272">
        <f>ROUND(I268*H268,2)</f>
        <v>0</v>
      </c>
      <c r="K268" s="273"/>
      <c r="L268" s="274"/>
      <c r="M268" s="275" t="s">
        <v>1</v>
      </c>
      <c r="N268" s="276" t="s">
        <v>41</v>
      </c>
      <c r="O268" s="91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198</v>
      </c>
      <c r="AT268" s="227" t="s">
        <v>245</v>
      </c>
      <c r="AU268" s="227" t="s">
        <v>85</v>
      </c>
      <c r="AY268" s="17" t="s">
        <v>118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83</v>
      </c>
      <c r="BK268" s="228">
        <f>ROUND(I268*H268,2)</f>
        <v>0</v>
      </c>
      <c r="BL268" s="17" t="s">
        <v>158</v>
      </c>
      <c r="BM268" s="227" t="s">
        <v>285</v>
      </c>
    </row>
    <row r="269" s="2" customFormat="1">
      <c r="A269" s="38"/>
      <c r="B269" s="39"/>
      <c r="C269" s="40"/>
      <c r="D269" s="229" t="s">
        <v>126</v>
      </c>
      <c r="E269" s="40"/>
      <c r="F269" s="230" t="s">
        <v>265</v>
      </c>
      <c r="G269" s="40"/>
      <c r="H269" s="40"/>
      <c r="I269" s="231"/>
      <c r="J269" s="40"/>
      <c r="K269" s="40"/>
      <c r="L269" s="44"/>
      <c r="M269" s="232"/>
      <c r="N269" s="23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126</v>
      </c>
      <c r="AU269" s="17" t="s">
        <v>85</v>
      </c>
    </row>
    <row r="270" s="15" customFormat="1">
      <c r="A270" s="15"/>
      <c r="B270" s="256"/>
      <c r="C270" s="257"/>
      <c r="D270" s="229" t="s">
        <v>140</v>
      </c>
      <c r="E270" s="258" t="s">
        <v>1</v>
      </c>
      <c r="F270" s="259" t="s">
        <v>231</v>
      </c>
      <c r="G270" s="257"/>
      <c r="H270" s="258" t="s">
        <v>1</v>
      </c>
      <c r="I270" s="260"/>
      <c r="J270" s="257"/>
      <c r="K270" s="257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140</v>
      </c>
      <c r="AU270" s="265" t="s">
        <v>85</v>
      </c>
      <c r="AV270" s="15" t="s">
        <v>83</v>
      </c>
      <c r="AW270" s="15" t="s">
        <v>32</v>
      </c>
      <c r="AX270" s="15" t="s">
        <v>76</v>
      </c>
      <c r="AY270" s="265" t="s">
        <v>118</v>
      </c>
    </row>
    <row r="271" s="13" customFormat="1">
      <c r="A271" s="13"/>
      <c r="B271" s="234"/>
      <c r="C271" s="235"/>
      <c r="D271" s="229" t="s">
        <v>140</v>
      </c>
      <c r="E271" s="236" t="s">
        <v>1</v>
      </c>
      <c r="F271" s="237" t="s">
        <v>286</v>
      </c>
      <c r="G271" s="235"/>
      <c r="H271" s="238">
        <v>8.6400000000000006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140</v>
      </c>
      <c r="AU271" s="244" t="s">
        <v>85</v>
      </c>
      <c r="AV271" s="13" t="s">
        <v>85</v>
      </c>
      <c r="AW271" s="13" t="s">
        <v>32</v>
      </c>
      <c r="AX271" s="13" t="s">
        <v>76</v>
      </c>
      <c r="AY271" s="244" t="s">
        <v>118</v>
      </c>
    </row>
    <row r="272" s="14" customFormat="1">
      <c r="A272" s="14"/>
      <c r="B272" s="245"/>
      <c r="C272" s="246"/>
      <c r="D272" s="229" t="s">
        <v>140</v>
      </c>
      <c r="E272" s="247" t="s">
        <v>1</v>
      </c>
      <c r="F272" s="248" t="s">
        <v>142</v>
      </c>
      <c r="G272" s="246"/>
      <c r="H272" s="249">
        <v>8.6400000000000006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140</v>
      </c>
      <c r="AU272" s="255" t="s">
        <v>85</v>
      </c>
      <c r="AV272" s="14" t="s">
        <v>125</v>
      </c>
      <c r="AW272" s="14" t="s">
        <v>32</v>
      </c>
      <c r="AX272" s="14" t="s">
        <v>83</v>
      </c>
      <c r="AY272" s="255" t="s">
        <v>118</v>
      </c>
    </row>
    <row r="273" s="2" customFormat="1" ht="24.15" customHeight="1">
      <c r="A273" s="38"/>
      <c r="B273" s="39"/>
      <c r="C273" s="215" t="s">
        <v>209</v>
      </c>
      <c r="D273" s="215" t="s">
        <v>121</v>
      </c>
      <c r="E273" s="216" t="s">
        <v>287</v>
      </c>
      <c r="F273" s="217" t="s">
        <v>288</v>
      </c>
      <c r="G273" s="218" t="s">
        <v>138</v>
      </c>
      <c r="H273" s="219">
        <v>1856.5999999999999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41</v>
      </c>
      <c r="O273" s="91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158</v>
      </c>
      <c r="AT273" s="227" t="s">
        <v>121</v>
      </c>
      <c r="AU273" s="227" t="s">
        <v>85</v>
      </c>
      <c r="AY273" s="17" t="s">
        <v>118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83</v>
      </c>
      <c r="BK273" s="228">
        <f>ROUND(I273*H273,2)</f>
        <v>0</v>
      </c>
      <c r="BL273" s="17" t="s">
        <v>158</v>
      </c>
      <c r="BM273" s="227" t="s">
        <v>289</v>
      </c>
    </row>
    <row r="274" s="2" customFormat="1">
      <c r="A274" s="38"/>
      <c r="B274" s="39"/>
      <c r="C274" s="40"/>
      <c r="D274" s="229" t="s">
        <v>126</v>
      </c>
      <c r="E274" s="40"/>
      <c r="F274" s="230" t="s">
        <v>288</v>
      </c>
      <c r="G274" s="40"/>
      <c r="H274" s="40"/>
      <c r="I274" s="231"/>
      <c r="J274" s="40"/>
      <c r="K274" s="40"/>
      <c r="L274" s="44"/>
      <c r="M274" s="232"/>
      <c r="N274" s="23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126</v>
      </c>
      <c r="AU274" s="17" t="s">
        <v>85</v>
      </c>
    </row>
    <row r="275" s="15" customFormat="1">
      <c r="A275" s="15"/>
      <c r="B275" s="256"/>
      <c r="C275" s="257"/>
      <c r="D275" s="229" t="s">
        <v>140</v>
      </c>
      <c r="E275" s="258" t="s">
        <v>1</v>
      </c>
      <c r="F275" s="259" t="s">
        <v>231</v>
      </c>
      <c r="G275" s="257"/>
      <c r="H275" s="258" t="s">
        <v>1</v>
      </c>
      <c r="I275" s="260"/>
      <c r="J275" s="257"/>
      <c r="K275" s="257"/>
      <c r="L275" s="261"/>
      <c r="M275" s="262"/>
      <c r="N275" s="263"/>
      <c r="O275" s="263"/>
      <c r="P275" s="263"/>
      <c r="Q275" s="263"/>
      <c r="R275" s="263"/>
      <c r="S275" s="263"/>
      <c r="T275" s="26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5" t="s">
        <v>140</v>
      </c>
      <c r="AU275" s="265" t="s">
        <v>85</v>
      </c>
      <c r="AV275" s="15" t="s">
        <v>83</v>
      </c>
      <c r="AW275" s="15" t="s">
        <v>32</v>
      </c>
      <c r="AX275" s="15" t="s">
        <v>76</v>
      </c>
      <c r="AY275" s="265" t="s">
        <v>118</v>
      </c>
    </row>
    <row r="276" s="13" customFormat="1">
      <c r="A276" s="13"/>
      <c r="B276" s="234"/>
      <c r="C276" s="235"/>
      <c r="D276" s="229" t="s">
        <v>140</v>
      </c>
      <c r="E276" s="236" t="s">
        <v>1</v>
      </c>
      <c r="F276" s="237" t="s">
        <v>290</v>
      </c>
      <c r="G276" s="235"/>
      <c r="H276" s="238">
        <v>806.39999999999998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140</v>
      </c>
      <c r="AU276" s="244" t="s">
        <v>85</v>
      </c>
      <c r="AV276" s="13" t="s">
        <v>85</v>
      </c>
      <c r="AW276" s="13" t="s">
        <v>32</v>
      </c>
      <c r="AX276" s="13" t="s">
        <v>76</v>
      </c>
      <c r="AY276" s="244" t="s">
        <v>118</v>
      </c>
    </row>
    <row r="277" s="13" customFormat="1">
      <c r="A277" s="13"/>
      <c r="B277" s="234"/>
      <c r="C277" s="235"/>
      <c r="D277" s="229" t="s">
        <v>140</v>
      </c>
      <c r="E277" s="236" t="s">
        <v>1</v>
      </c>
      <c r="F277" s="237" t="s">
        <v>291</v>
      </c>
      <c r="G277" s="235"/>
      <c r="H277" s="238">
        <v>312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140</v>
      </c>
      <c r="AU277" s="244" t="s">
        <v>85</v>
      </c>
      <c r="AV277" s="13" t="s">
        <v>85</v>
      </c>
      <c r="AW277" s="13" t="s">
        <v>32</v>
      </c>
      <c r="AX277" s="13" t="s">
        <v>76</v>
      </c>
      <c r="AY277" s="244" t="s">
        <v>118</v>
      </c>
    </row>
    <row r="278" s="13" customFormat="1">
      <c r="A278" s="13"/>
      <c r="B278" s="234"/>
      <c r="C278" s="235"/>
      <c r="D278" s="229" t="s">
        <v>140</v>
      </c>
      <c r="E278" s="236" t="s">
        <v>1</v>
      </c>
      <c r="F278" s="237" t="s">
        <v>292</v>
      </c>
      <c r="G278" s="235"/>
      <c r="H278" s="238">
        <v>280.80000000000001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140</v>
      </c>
      <c r="AU278" s="244" t="s">
        <v>85</v>
      </c>
      <c r="AV278" s="13" t="s">
        <v>85</v>
      </c>
      <c r="AW278" s="13" t="s">
        <v>32</v>
      </c>
      <c r="AX278" s="13" t="s">
        <v>76</v>
      </c>
      <c r="AY278" s="244" t="s">
        <v>118</v>
      </c>
    </row>
    <row r="279" s="13" customFormat="1">
      <c r="A279" s="13"/>
      <c r="B279" s="234"/>
      <c r="C279" s="235"/>
      <c r="D279" s="229" t="s">
        <v>140</v>
      </c>
      <c r="E279" s="236" t="s">
        <v>1</v>
      </c>
      <c r="F279" s="237" t="s">
        <v>293</v>
      </c>
      <c r="G279" s="235"/>
      <c r="H279" s="238">
        <v>198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140</v>
      </c>
      <c r="AU279" s="244" t="s">
        <v>85</v>
      </c>
      <c r="AV279" s="13" t="s">
        <v>85</v>
      </c>
      <c r="AW279" s="13" t="s">
        <v>32</v>
      </c>
      <c r="AX279" s="13" t="s">
        <v>76</v>
      </c>
      <c r="AY279" s="244" t="s">
        <v>118</v>
      </c>
    </row>
    <row r="280" s="13" customFormat="1">
      <c r="A280" s="13"/>
      <c r="B280" s="234"/>
      <c r="C280" s="235"/>
      <c r="D280" s="229" t="s">
        <v>140</v>
      </c>
      <c r="E280" s="236" t="s">
        <v>1</v>
      </c>
      <c r="F280" s="237" t="s">
        <v>294</v>
      </c>
      <c r="G280" s="235"/>
      <c r="H280" s="238">
        <v>79.200000000000003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140</v>
      </c>
      <c r="AU280" s="244" t="s">
        <v>85</v>
      </c>
      <c r="AV280" s="13" t="s">
        <v>85</v>
      </c>
      <c r="AW280" s="13" t="s">
        <v>32</v>
      </c>
      <c r="AX280" s="13" t="s">
        <v>76</v>
      </c>
      <c r="AY280" s="244" t="s">
        <v>118</v>
      </c>
    </row>
    <row r="281" s="13" customFormat="1">
      <c r="A281" s="13"/>
      <c r="B281" s="234"/>
      <c r="C281" s="235"/>
      <c r="D281" s="229" t="s">
        <v>140</v>
      </c>
      <c r="E281" s="236" t="s">
        <v>1</v>
      </c>
      <c r="F281" s="237" t="s">
        <v>295</v>
      </c>
      <c r="G281" s="235"/>
      <c r="H281" s="238">
        <v>135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140</v>
      </c>
      <c r="AU281" s="244" t="s">
        <v>85</v>
      </c>
      <c r="AV281" s="13" t="s">
        <v>85</v>
      </c>
      <c r="AW281" s="13" t="s">
        <v>32</v>
      </c>
      <c r="AX281" s="13" t="s">
        <v>76</v>
      </c>
      <c r="AY281" s="244" t="s">
        <v>118</v>
      </c>
    </row>
    <row r="282" s="13" customFormat="1">
      <c r="A282" s="13"/>
      <c r="B282" s="234"/>
      <c r="C282" s="235"/>
      <c r="D282" s="229" t="s">
        <v>140</v>
      </c>
      <c r="E282" s="236" t="s">
        <v>1</v>
      </c>
      <c r="F282" s="237" t="s">
        <v>296</v>
      </c>
      <c r="G282" s="235"/>
      <c r="H282" s="238">
        <v>9.5999999999999996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140</v>
      </c>
      <c r="AU282" s="244" t="s">
        <v>85</v>
      </c>
      <c r="AV282" s="13" t="s">
        <v>85</v>
      </c>
      <c r="AW282" s="13" t="s">
        <v>32</v>
      </c>
      <c r="AX282" s="13" t="s">
        <v>76</v>
      </c>
      <c r="AY282" s="244" t="s">
        <v>118</v>
      </c>
    </row>
    <row r="283" s="13" customFormat="1">
      <c r="A283" s="13"/>
      <c r="B283" s="234"/>
      <c r="C283" s="235"/>
      <c r="D283" s="229" t="s">
        <v>140</v>
      </c>
      <c r="E283" s="236" t="s">
        <v>1</v>
      </c>
      <c r="F283" s="237" t="s">
        <v>297</v>
      </c>
      <c r="G283" s="235"/>
      <c r="H283" s="238">
        <v>6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140</v>
      </c>
      <c r="AU283" s="244" t="s">
        <v>85</v>
      </c>
      <c r="AV283" s="13" t="s">
        <v>85</v>
      </c>
      <c r="AW283" s="13" t="s">
        <v>32</v>
      </c>
      <c r="AX283" s="13" t="s">
        <v>76</v>
      </c>
      <c r="AY283" s="244" t="s">
        <v>118</v>
      </c>
    </row>
    <row r="284" s="13" customFormat="1">
      <c r="A284" s="13"/>
      <c r="B284" s="234"/>
      <c r="C284" s="235"/>
      <c r="D284" s="229" t="s">
        <v>140</v>
      </c>
      <c r="E284" s="236" t="s">
        <v>1</v>
      </c>
      <c r="F284" s="237" t="s">
        <v>298</v>
      </c>
      <c r="G284" s="235"/>
      <c r="H284" s="238">
        <v>6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140</v>
      </c>
      <c r="AU284" s="244" t="s">
        <v>85</v>
      </c>
      <c r="AV284" s="13" t="s">
        <v>85</v>
      </c>
      <c r="AW284" s="13" t="s">
        <v>32</v>
      </c>
      <c r="AX284" s="13" t="s">
        <v>76</v>
      </c>
      <c r="AY284" s="244" t="s">
        <v>118</v>
      </c>
    </row>
    <row r="285" s="13" customFormat="1">
      <c r="A285" s="13"/>
      <c r="B285" s="234"/>
      <c r="C285" s="235"/>
      <c r="D285" s="229" t="s">
        <v>140</v>
      </c>
      <c r="E285" s="236" t="s">
        <v>1</v>
      </c>
      <c r="F285" s="237" t="s">
        <v>299</v>
      </c>
      <c r="G285" s="235"/>
      <c r="H285" s="238">
        <v>7.2000000000000002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140</v>
      </c>
      <c r="AU285" s="244" t="s">
        <v>85</v>
      </c>
      <c r="AV285" s="13" t="s">
        <v>85</v>
      </c>
      <c r="AW285" s="13" t="s">
        <v>32</v>
      </c>
      <c r="AX285" s="13" t="s">
        <v>76</v>
      </c>
      <c r="AY285" s="244" t="s">
        <v>118</v>
      </c>
    </row>
    <row r="286" s="13" customFormat="1">
      <c r="A286" s="13"/>
      <c r="B286" s="234"/>
      <c r="C286" s="235"/>
      <c r="D286" s="229" t="s">
        <v>140</v>
      </c>
      <c r="E286" s="236" t="s">
        <v>1</v>
      </c>
      <c r="F286" s="237" t="s">
        <v>300</v>
      </c>
      <c r="G286" s="235"/>
      <c r="H286" s="238">
        <v>7.2000000000000002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140</v>
      </c>
      <c r="AU286" s="244" t="s">
        <v>85</v>
      </c>
      <c r="AV286" s="13" t="s">
        <v>85</v>
      </c>
      <c r="AW286" s="13" t="s">
        <v>32</v>
      </c>
      <c r="AX286" s="13" t="s">
        <v>76</v>
      </c>
      <c r="AY286" s="244" t="s">
        <v>118</v>
      </c>
    </row>
    <row r="287" s="13" customFormat="1">
      <c r="A287" s="13"/>
      <c r="B287" s="234"/>
      <c r="C287" s="235"/>
      <c r="D287" s="229" t="s">
        <v>140</v>
      </c>
      <c r="E287" s="236" t="s">
        <v>1</v>
      </c>
      <c r="F287" s="237" t="s">
        <v>301</v>
      </c>
      <c r="G287" s="235"/>
      <c r="H287" s="238">
        <v>9.1999999999999993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140</v>
      </c>
      <c r="AU287" s="244" t="s">
        <v>85</v>
      </c>
      <c r="AV287" s="13" t="s">
        <v>85</v>
      </c>
      <c r="AW287" s="13" t="s">
        <v>32</v>
      </c>
      <c r="AX287" s="13" t="s">
        <v>76</v>
      </c>
      <c r="AY287" s="244" t="s">
        <v>118</v>
      </c>
    </row>
    <row r="288" s="14" customFormat="1">
      <c r="A288" s="14"/>
      <c r="B288" s="245"/>
      <c r="C288" s="246"/>
      <c r="D288" s="229" t="s">
        <v>140</v>
      </c>
      <c r="E288" s="247" t="s">
        <v>1</v>
      </c>
      <c r="F288" s="248" t="s">
        <v>142</v>
      </c>
      <c r="G288" s="246"/>
      <c r="H288" s="249">
        <v>1856.5999999999999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140</v>
      </c>
      <c r="AU288" s="255" t="s">
        <v>85</v>
      </c>
      <c r="AV288" s="14" t="s">
        <v>125</v>
      </c>
      <c r="AW288" s="14" t="s">
        <v>32</v>
      </c>
      <c r="AX288" s="14" t="s">
        <v>83</v>
      </c>
      <c r="AY288" s="255" t="s">
        <v>118</v>
      </c>
    </row>
    <row r="289" s="2" customFormat="1" ht="24.15" customHeight="1">
      <c r="A289" s="38"/>
      <c r="B289" s="39"/>
      <c r="C289" s="215" t="s">
        <v>302</v>
      </c>
      <c r="D289" s="215" t="s">
        <v>121</v>
      </c>
      <c r="E289" s="216" t="s">
        <v>303</v>
      </c>
      <c r="F289" s="217" t="s">
        <v>304</v>
      </c>
      <c r="G289" s="218" t="s">
        <v>138</v>
      </c>
      <c r="H289" s="219">
        <v>368.19999999999999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41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158</v>
      </c>
      <c r="AT289" s="227" t="s">
        <v>121</v>
      </c>
      <c r="AU289" s="227" t="s">
        <v>85</v>
      </c>
      <c r="AY289" s="17" t="s">
        <v>118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83</v>
      </c>
      <c r="BK289" s="228">
        <f>ROUND(I289*H289,2)</f>
        <v>0</v>
      </c>
      <c r="BL289" s="17" t="s">
        <v>158</v>
      </c>
      <c r="BM289" s="227" t="s">
        <v>305</v>
      </c>
    </row>
    <row r="290" s="2" customFormat="1">
      <c r="A290" s="38"/>
      <c r="B290" s="39"/>
      <c r="C290" s="40"/>
      <c r="D290" s="229" t="s">
        <v>126</v>
      </c>
      <c r="E290" s="40"/>
      <c r="F290" s="230" t="s">
        <v>304</v>
      </c>
      <c r="G290" s="40"/>
      <c r="H290" s="40"/>
      <c r="I290" s="231"/>
      <c r="J290" s="40"/>
      <c r="K290" s="40"/>
      <c r="L290" s="44"/>
      <c r="M290" s="232"/>
      <c r="N290" s="23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126</v>
      </c>
      <c r="AU290" s="17" t="s">
        <v>85</v>
      </c>
    </row>
    <row r="291" s="13" customFormat="1">
      <c r="A291" s="13"/>
      <c r="B291" s="234"/>
      <c r="C291" s="235"/>
      <c r="D291" s="229" t="s">
        <v>140</v>
      </c>
      <c r="E291" s="236" t="s">
        <v>1</v>
      </c>
      <c r="F291" s="237" t="s">
        <v>306</v>
      </c>
      <c r="G291" s="235"/>
      <c r="H291" s="238">
        <v>368.19999999999999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140</v>
      </c>
      <c r="AU291" s="244" t="s">
        <v>85</v>
      </c>
      <c r="AV291" s="13" t="s">
        <v>85</v>
      </c>
      <c r="AW291" s="13" t="s">
        <v>32</v>
      </c>
      <c r="AX291" s="13" t="s">
        <v>76</v>
      </c>
      <c r="AY291" s="244" t="s">
        <v>118</v>
      </c>
    </row>
    <row r="292" s="14" customFormat="1">
      <c r="A292" s="14"/>
      <c r="B292" s="245"/>
      <c r="C292" s="246"/>
      <c r="D292" s="229" t="s">
        <v>140</v>
      </c>
      <c r="E292" s="247" t="s">
        <v>1</v>
      </c>
      <c r="F292" s="248" t="s">
        <v>142</v>
      </c>
      <c r="G292" s="246"/>
      <c r="H292" s="249">
        <v>368.19999999999999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140</v>
      </c>
      <c r="AU292" s="255" t="s">
        <v>85</v>
      </c>
      <c r="AV292" s="14" t="s">
        <v>125</v>
      </c>
      <c r="AW292" s="14" t="s">
        <v>32</v>
      </c>
      <c r="AX292" s="14" t="s">
        <v>83</v>
      </c>
      <c r="AY292" s="255" t="s">
        <v>118</v>
      </c>
    </row>
    <row r="293" s="2" customFormat="1" ht="24.15" customHeight="1">
      <c r="A293" s="38"/>
      <c r="B293" s="39"/>
      <c r="C293" s="215" t="s">
        <v>213</v>
      </c>
      <c r="D293" s="215" t="s">
        <v>121</v>
      </c>
      <c r="E293" s="216" t="s">
        <v>307</v>
      </c>
      <c r="F293" s="217" t="s">
        <v>308</v>
      </c>
      <c r="G293" s="218" t="s">
        <v>138</v>
      </c>
      <c r="H293" s="219">
        <v>368.19999999999999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41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158</v>
      </c>
      <c r="AT293" s="227" t="s">
        <v>121</v>
      </c>
      <c r="AU293" s="227" t="s">
        <v>85</v>
      </c>
      <c r="AY293" s="17" t="s">
        <v>118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83</v>
      </c>
      <c r="BK293" s="228">
        <f>ROUND(I293*H293,2)</f>
        <v>0</v>
      </c>
      <c r="BL293" s="17" t="s">
        <v>158</v>
      </c>
      <c r="BM293" s="227" t="s">
        <v>309</v>
      </c>
    </row>
    <row r="294" s="2" customFormat="1">
      <c r="A294" s="38"/>
      <c r="B294" s="39"/>
      <c r="C294" s="40"/>
      <c r="D294" s="229" t="s">
        <v>126</v>
      </c>
      <c r="E294" s="40"/>
      <c r="F294" s="230" t="s">
        <v>308</v>
      </c>
      <c r="G294" s="40"/>
      <c r="H294" s="40"/>
      <c r="I294" s="231"/>
      <c r="J294" s="40"/>
      <c r="K294" s="40"/>
      <c r="L294" s="44"/>
      <c r="M294" s="232"/>
      <c r="N294" s="23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126</v>
      </c>
      <c r="AU294" s="17" t="s">
        <v>85</v>
      </c>
    </row>
    <row r="295" s="13" customFormat="1">
      <c r="A295" s="13"/>
      <c r="B295" s="234"/>
      <c r="C295" s="235"/>
      <c r="D295" s="229" t="s">
        <v>140</v>
      </c>
      <c r="E295" s="236" t="s">
        <v>1</v>
      </c>
      <c r="F295" s="237" t="s">
        <v>310</v>
      </c>
      <c r="G295" s="235"/>
      <c r="H295" s="238">
        <v>172.80000000000001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140</v>
      </c>
      <c r="AU295" s="244" t="s">
        <v>85</v>
      </c>
      <c r="AV295" s="13" t="s">
        <v>85</v>
      </c>
      <c r="AW295" s="13" t="s">
        <v>32</v>
      </c>
      <c r="AX295" s="13" t="s">
        <v>76</v>
      </c>
      <c r="AY295" s="244" t="s">
        <v>118</v>
      </c>
    </row>
    <row r="296" s="13" customFormat="1">
      <c r="A296" s="13"/>
      <c r="B296" s="234"/>
      <c r="C296" s="235"/>
      <c r="D296" s="229" t="s">
        <v>140</v>
      </c>
      <c r="E296" s="236" t="s">
        <v>1</v>
      </c>
      <c r="F296" s="237" t="s">
        <v>311</v>
      </c>
      <c r="G296" s="235"/>
      <c r="H296" s="238">
        <v>72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140</v>
      </c>
      <c r="AU296" s="244" t="s">
        <v>85</v>
      </c>
      <c r="AV296" s="13" t="s">
        <v>85</v>
      </c>
      <c r="AW296" s="13" t="s">
        <v>32</v>
      </c>
      <c r="AX296" s="13" t="s">
        <v>76</v>
      </c>
      <c r="AY296" s="244" t="s">
        <v>118</v>
      </c>
    </row>
    <row r="297" s="13" customFormat="1">
      <c r="A297" s="13"/>
      <c r="B297" s="234"/>
      <c r="C297" s="235"/>
      <c r="D297" s="229" t="s">
        <v>140</v>
      </c>
      <c r="E297" s="236" t="s">
        <v>1</v>
      </c>
      <c r="F297" s="237" t="s">
        <v>312</v>
      </c>
      <c r="G297" s="235"/>
      <c r="H297" s="238">
        <v>54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140</v>
      </c>
      <c r="AU297" s="244" t="s">
        <v>85</v>
      </c>
      <c r="AV297" s="13" t="s">
        <v>85</v>
      </c>
      <c r="AW297" s="13" t="s">
        <v>32</v>
      </c>
      <c r="AX297" s="13" t="s">
        <v>76</v>
      </c>
      <c r="AY297" s="244" t="s">
        <v>118</v>
      </c>
    </row>
    <row r="298" s="13" customFormat="1">
      <c r="A298" s="13"/>
      <c r="B298" s="234"/>
      <c r="C298" s="235"/>
      <c r="D298" s="229" t="s">
        <v>140</v>
      </c>
      <c r="E298" s="236" t="s">
        <v>1</v>
      </c>
      <c r="F298" s="237" t="s">
        <v>313</v>
      </c>
      <c r="G298" s="235"/>
      <c r="H298" s="238">
        <v>45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140</v>
      </c>
      <c r="AU298" s="244" t="s">
        <v>85</v>
      </c>
      <c r="AV298" s="13" t="s">
        <v>85</v>
      </c>
      <c r="AW298" s="13" t="s">
        <v>32</v>
      </c>
      <c r="AX298" s="13" t="s">
        <v>76</v>
      </c>
      <c r="AY298" s="244" t="s">
        <v>118</v>
      </c>
    </row>
    <row r="299" s="13" customFormat="1">
      <c r="A299" s="13"/>
      <c r="B299" s="234"/>
      <c r="C299" s="235"/>
      <c r="D299" s="229" t="s">
        <v>140</v>
      </c>
      <c r="E299" s="236" t="s">
        <v>1</v>
      </c>
      <c r="F299" s="237" t="s">
        <v>314</v>
      </c>
      <c r="G299" s="235"/>
      <c r="H299" s="238">
        <v>18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140</v>
      </c>
      <c r="AU299" s="244" t="s">
        <v>85</v>
      </c>
      <c r="AV299" s="13" t="s">
        <v>85</v>
      </c>
      <c r="AW299" s="13" t="s">
        <v>32</v>
      </c>
      <c r="AX299" s="13" t="s">
        <v>76</v>
      </c>
      <c r="AY299" s="244" t="s">
        <v>118</v>
      </c>
    </row>
    <row r="300" s="13" customFormat="1">
      <c r="A300" s="13"/>
      <c r="B300" s="234"/>
      <c r="C300" s="235"/>
      <c r="D300" s="229" t="s">
        <v>140</v>
      </c>
      <c r="E300" s="236" t="s">
        <v>1</v>
      </c>
      <c r="F300" s="237" t="s">
        <v>315</v>
      </c>
      <c r="G300" s="235"/>
      <c r="H300" s="238">
        <v>3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140</v>
      </c>
      <c r="AU300" s="244" t="s">
        <v>85</v>
      </c>
      <c r="AV300" s="13" t="s">
        <v>85</v>
      </c>
      <c r="AW300" s="13" t="s">
        <v>32</v>
      </c>
      <c r="AX300" s="13" t="s">
        <v>76</v>
      </c>
      <c r="AY300" s="244" t="s">
        <v>118</v>
      </c>
    </row>
    <row r="301" s="13" customFormat="1">
      <c r="A301" s="13"/>
      <c r="B301" s="234"/>
      <c r="C301" s="235"/>
      <c r="D301" s="229" t="s">
        <v>140</v>
      </c>
      <c r="E301" s="236" t="s">
        <v>1</v>
      </c>
      <c r="F301" s="237" t="s">
        <v>316</v>
      </c>
      <c r="G301" s="235"/>
      <c r="H301" s="238">
        <v>1.2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140</v>
      </c>
      <c r="AU301" s="244" t="s">
        <v>85</v>
      </c>
      <c r="AV301" s="13" t="s">
        <v>85</v>
      </c>
      <c r="AW301" s="13" t="s">
        <v>32</v>
      </c>
      <c r="AX301" s="13" t="s">
        <v>76</v>
      </c>
      <c r="AY301" s="244" t="s">
        <v>118</v>
      </c>
    </row>
    <row r="302" s="13" customFormat="1">
      <c r="A302" s="13"/>
      <c r="B302" s="234"/>
      <c r="C302" s="235"/>
      <c r="D302" s="229" t="s">
        <v>140</v>
      </c>
      <c r="E302" s="236" t="s">
        <v>1</v>
      </c>
      <c r="F302" s="237" t="s">
        <v>317</v>
      </c>
      <c r="G302" s="235"/>
      <c r="H302" s="238">
        <v>2.2000000000000002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140</v>
      </c>
      <c r="AU302" s="244" t="s">
        <v>85</v>
      </c>
      <c r="AV302" s="13" t="s">
        <v>85</v>
      </c>
      <c r="AW302" s="13" t="s">
        <v>32</v>
      </c>
      <c r="AX302" s="13" t="s">
        <v>76</v>
      </c>
      <c r="AY302" s="244" t="s">
        <v>118</v>
      </c>
    </row>
    <row r="303" s="14" customFormat="1">
      <c r="A303" s="14"/>
      <c r="B303" s="245"/>
      <c r="C303" s="246"/>
      <c r="D303" s="229" t="s">
        <v>140</v>
      </c>
      <c r="E303" s="247" t="s">
        <v>1</v>
      </c>
      <c r="F303" s="248" t="s">
        <v>142</v>
      </c>
      <c r="G303" s="246"/>
      <c r="H303" s="249">
        <v>368.19999999999999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140</v>
      </c>
      <c r="AU303" s="255" t="s">
        <v>85</v>
      </c>
      <c r="AV303" s="14" t="s">
        <v>125</v>
      </c>
      <c r="AW303" s="14" t="s">
        <v>32</v>
      </c>
      <c r="AX303" s="14" t="s">
        <v>83</v>
      </c>
      <c r="AY303" s="255" t="s">
        <v>118</v>
      </c>
    </row>
    <row r="304" s="2" customFormat="1" ht="16.5" customHeight="1">
      <c r="A304" s="38"/>
      <c r="B304" s="39"/>
      <c r="C304" s="266" t="s">
        <v>318</v>
      </c>
      <c r="D304" s="266" t="s">
        <v>245</v>
      </c>
      <c r="E304" s="267" t="s">
        <v>319</v>
      </c>
      <c r="F304" s="268" t="s">
        <v>320</v>
      </c>
      <c r="G304" s="269" t="s">
        <v>138</v>
      </c>
      <c r="H304" s="270">
        <v>368.19999999999999</v>
      </c>
      <c r="I304" s="271"/>
      <c r="J304" s="272">
        <f>ROUND(I304*H304,2)</f>
        <v>0</v>
      </c>
      <c r="K304" s="273"/>
      <c r="L304" s="274"/>
      <c r="M304" s="275" t="s">
        <v>1</v>
      </c>
      <c r="N304" s="276" t="s">
        <v>41</v>
      </c>
      <c r="O304" s="91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198</v>
      </c>
      <c r="AT304" s="227" t="s">
        <v>245</v>
      </c>
      <c r="AU304" s="227" t="s">
        <v>85</v>
      </c>
      <c r="AY304" s="17" t="s">
        <v>118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83</v>
      </c>
      <c r="BK304" s="228">
        <f>ROUND(I304*H304,2)</f>
        <v>0</v>
      </c>
      <c r="BL304" s="17" t="s">
        <v>158</v>
      </c>
      <c r="BM304" s="227" t="s">
        <v>321</v>
      </c>
    </row>
    <row r="305" s="2" customFormat="1">
      <c r="A305" s="38"/>
      <c r="B305" s="39"/>
      <c r="C305" s="40"/>
      <c r="D305" s="229" t="s">
        <v>126</v>
      </c>
      <c r="E305" s="40"/>
      <c r="F305" s="230" t="s">
        <v>320</v>
      </c>
      <c r="G305" s="40"/>
      <c r="H305" s="40"/>
      <c r="I305" s="231"/>
      <c r="J305" s="40"/>
      <c r="K305" s="40"/>
      <c r="L305" s="44"/>
      <c r="M305" s="232"/>
      <c r="N305" s="23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126</v>
      </c>
      <c r="AU305" s="17" t="s">
        <v>85</v>
      </c>
    </row>
    <row r="306" s="2" customFormat="1" ht="16.5" customHeight="1">
      <c r="A306" s="38"/>
      <c r="B306" s="39"/>
      <c r="C306" s="266" t="s">
        <v>217</v>
      </c>
      <c r="D306" s="266" t="s">
        <v>245</v>
      </c>
      <c r="E306" s="267" t="s">
        <v>322</v>
      </c>
      <c r="F306" s="268" t="s">
        <v>323</v>
      </c>
      <c r="G306" s="269" t="s">
        <v>324</v>
      </c>
      <c r="H306" s="270">
        <v>219</v>
      </c>
      <c r="I306" s="271"/>
      <c r="J306" s="272">
        <f>ROUND(I306*H306,2)</f>
        <v>0</v>
      </c>
      <c r="K306" s="273"/>
      <c r="L306" s="274"/>
      <c r="M306" s="275" t="s">
        <v>1</v>
      </c>
      <c r="N306" s="276" t="s">
        <v>41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198</v>
      </c>
      <c r="AT306" s="227" t="s">
        <v>245</v>
      </c>
      <c r="AU306" s="227" t="s">
        <v>85</v>
      </c>
      <c r="AY306" s="17" t="s">
        <v>118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83</v>
      </c>
      <c r="BK306" s="228">
        <f>ROUND(I306*H306,2)</f>
        <v>0</v>
      </c>
      <c r="BL306" s="17" t="s">
        <v>158</v>
      </c>
      <c r="BM306" s="227" t="s">
        <v>325</v>
      </c>
    </row>
    <row r="307" s="2" customFormat="1">
      <c r="A307" s="38"/>
      <c r="B307" s="39"/>
      <c r="C307" s="40"/>
      <c r="D307" s="229" t="s">
        <v>126</v>
      </c>
      <c r="E307" s="40"/>
      <c r="F307" s="230" t="s">
        <v>323</v>
      </c>
      <c r="G307" s="40"/>
      <c r="H307" s="40"/>
      <c r="I307" s="231"/>
      <c r="J307" s="40"/>
      <c r="K307" s="40"/>
      <c r="L307" s="44"/>
      <c r="M307" s="232"/>
      <c r="N307" s="23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126</v>
      </c>
      <c r="AU307" s="17" t="s">
        <v>85</v>
      </c>
    </row>
    <row r="308" s="13" customFormat="1">
      <c r="A308" s="13"/>
      <c r="B308" s="234"/>
      <c r="C308" s="235"/>
      <c r="D308" s="229" t="s">
        <v>140</v>
      </c>
      <c r="E308" s="236" t="s">
        <v>1</v>
      </c>
      <c r="F308" s="237" t="s">
        <v>326</v>
      </c>
      <c r="G308" s="235"/>
      <c r="H308" s="238">
        <v>96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140</v>
      </c>
      <c r="AU308" s="244" t="s">
        <v>85</v>
      </c>
      <c r="AV308" s="13" t="s">
        <v>85</v>
      </c>
      <c r="AW308" s="13" t="s">
        <v>32</v>
      </c>
      <c r="AX308" s="13" t="s">
        <v>76</v>
      </c>
      <c r="AY308" s="244" t="s">
        <v>118</v>
      </c>
    </row>
    <row r="309" s="13" customFormat="1">
      <c r="A309" s="13"/>
      <c r="B309" s="234"/>
      <c r="C309" s="235"/>
      <c r="D309" s="229" t="s">
        <v>140</v>
      </c>
      <c r="E309" s="236" t="s">
        <v>1</v>
      </c>
      <c r="F309" s="237" t="s">
        <v>327</v>
      </c>
      <c r="G309" s="235"/>
      <c r="H309" s="238">
        <v>40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140</v>
      </c>
      <c r="AU309" s="244" t="s">
        <v>85</v>
      </c>
      <c r="AV309" s="13" t="s">
        <v>85</v>
      </c>
      <c r="AW309" s="13" t="s">
        <v>32</v>
      </c>
      <c r="AX309" s="13" t="s">
        <v>76</v>
      </c>
      <c r="AY309" s="244" t="s">
        <v>118</v>
      </c>
    </row>
    <row r="310" s="13" customFormat="1">
      <c r="A310" s="13"/>
      <c r="B310" s="234"/>
      <c r="C310" s="235"/>
      <c r="D310" s="229" t="s">
        <v>140</v>
      </c>
      <c r="E310" s="236" t="s">
        <v>1</v>
      </c>
      <c r="F310" s="237" t="s">
        <v>328</v>
      </c>
      <c r="G310" s="235"/>
      <c r="H310" s="238">
        <v>36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140</v>
      </c>
      <c r="AU310" s="244" t="s">
        <v>85</v>
      </c>
      <c r="AV310" s="13" t="s">
        <v>85</v>
      </c>
      <c r="AW310" s="13" t="s">
        <v>32</v>
      </c>
      <c r="AX310" s="13" t="s">
        <v>76</v>
      </c>
      <c r="AY310" s="244" t="s">
        <v>118</v>
      </c>
    </row>
    <row r="311" s="13" customFormat="1">
      <c r="A311" s="13"/>
      <c r="B311" s="234"/>
      <c r="C311" s="235"/>
      <c r="D311" s="229" t="s">
        <v>140</v>
      </c>
      <c r="E311" s="236" t="s">
        <v>1</v>
      </c>
      <c r="F311" s="237" t="s">
        <v>329</v>
      </c>
      <c r="G311" s="235"/>
      <c r="H311" s="238">
        <v>30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140</v>
      </c>
      <c r="AU311" s="244" t="s">
        <v>85</v>
      </c>
      <c r="AV311" s="13" t="s">
        <v>85</v>
      </c>
      <c r="AW311" s="13" t="s">
        <v>32</v>
      </c>
      <c r="AX311" s="13" t="s">
        <v>76</v>
      </c>
      <c r="AY311" s="244" t="s">
        <v>118</v>
      </c>
    </row>
    <row r="312" s="13" customFormat="1">
      <c r="A312" s="13"/>
      <c r="B312" s="234"/>
      <c r="C312" s="235"/>
      <c r="D312" s="229" t="s">
        <v>140</v>
      </c>
      <c r="E312" s="236" t="s">
        <v>1</v>
      </c>
      <c r="F312" s="237" t="s">
        <v>330</v>
      </c>
      <c r="G312" s="235"/>
      <c r="H312" s="238">
        <v>12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140</v>
      </c>
      <c r="AU312" s="244" t="s">
        <v>85</v>
      </c>
      <c r="AV312" s="13" t="s">
        <v>85</v>
      </c>
      <c r="AW312" s="13" t="s">
        <v>32</v>
      </c>
      <c r="AX312" s="13" t="s">
        <v>76</v>
      </c>
      <c r="AY312" s="244" t="s">
        <v>118</v>
      </c>
    </row>
    <row r="313" s="13" customFormat="1">
      <c r="A313" s="13"/>
      <c r="B313" s="234"/>
      <c r="C313" s="235"/>
      <c r="D313" s="229" t="s">
        <v>140</v>
      </c>
      <c r="E313" s="236" t="s">
        <v>1</v>
      </c>
      <c r="F313" s="237" t="s">
        <v>331</v>
      </c>
      <c r="G313" s="235"/>
      <c r="H313" s="238">
        <v>2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140</v>
      </c>
      <c r="AU313" s="244" t="s">
        <v>85</v>
      </c>
      <c r="AV313" s="13" t="s">
        <v>85</v>
      </c>
      <c r="AW313" s="13" t="s">
        <v>32</v>
      </c>
      <c r="AX313" s="13" t="s">
        <v>76</v>
      </c>
      <c r="AY313" s="244" t="s">
        <v>118</v>
      </c>
    </row>
    <row r="314" s="13" customFormat="1">
      <c r="A314" s="13"/>
      <c r="B314" s="234"/>
      <c r="C314" s="235"/>
      <c r="D314" s="229" t="s">
        <v>140</v>
      </c>
      <c r="E314" s="236" t="s">
        <v>1</v>
      </c>
      <c r="F314" s="237" t="s">
        <v>275</v>
      </c>
      <c r="G314" s="235"/>
      <c r="H314" s="238">
        <v>2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140</v>
      </c>
      <c r="AU314" s="244" t="s">
        <v>85</v>
      </c>
      <c r="AV314" s="13" t="s">
        <v>85</v>
      </c>
      <c r="AW314" s="13" t="s">
        <v>32</v>
      </c>
      <c r="AX314" s="13" t="s">
        <v>76</v>
      </c>
      <c r="AY314" s="244" t="s">
        <v>118</v>
      </c>
    </row>
    <row r="315" s="13" customFormat="1">
      <c r="A315" s="13"/>
      <c r="B315" s="234"/>
      <c r="C315" s="235"/>
      <c r="D315" s="229" t="s">
        <v>140</v>
      </c>
      <c r="E315" s="236" t="s">
        <v>1</v>
      </c>
      <c r="F315" s="237" t="s">
        <v>332</v>
      </c>
      <c r="G315" s="235"/>
      <c r="H315" s="238">
        <v>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140</v>
      </c>
      <c r="AU315" s="244" t="s">
        <v>85</v>
      </c>
      <c r="AV315" s="13" t="s">
        <v>85</v>
      </c>
      <c r="AW315" s="13" t="s">
        <v>32</v>
      </c>
      <c r="AX315" s="13" t="s">
        <v>76</v>
      </c>
      <c r="AY315" s="244" t="s">
        <v>118</v>
      </c>
    </row>
    <row r="316" s="14" customFormat="1">
      <c r="A316" s="14"/>
      <c r="B316" s="245"/>
      <c r="C316" s="246"/>
      <c r="D316" s="229" t="s">
        <v>140</v>
      </c>
      <c r="E316" s="247" t="s">
        <v>1</v>
      </c>
      <c r="F316" s="248" t="s">
        <v>142</v>
      </c>
      <c r="G316" s="246"/>
      <c r="H316" s="249">
        <v>219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140</v>
      </c>
      <c r="AU316" s="255" t="s">
        <v>85</v>
      </c>
      <c r="AV316" s="14" t="s">
        <v>125</v>
      </c>
      <c r="AW316" s="14" t="s">
        <v>32</v>
      </c>
      <c r="AX316" s="14" t="s">
        <v>83</v>
      </c>
      <c r="AY316" s="255" t="s">
        <v>118</v>
      </c>
    </row>
    <row r="317" s="2" customFormat="1" ht="24.15" customHeight="1">
      <c r="A317" s="38"/>
      <c r="B317" s="39"/>
      <c r="C317" s="215" t="s">
        <v>333</v>
      </c>
      <c r="D317" s="215" t="s">
        <v>121</v>
      </c>
      <c r="E317" s="216" t="s">
        <v>334</v>
      </c>
      <c r="F317" s="217" t="s">
        <v>335</v>
      </c>
      <c r="G317" s="218" t="s">
        <v>177</v>
      </c>
      <c r="H317" s="219">
        <v>33.716000000000001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41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158</v>
      </c>
      <c r="AT317" s="227" t="s">
        <v>121</v>
      </c>
      <c r="AU317" s="227" t="s">
        <v>85</v>
      </c>
      <c r="AY317" s="17" t="s">
        <v>118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83</v>
      </c>
      <c r="BK317" s="228">
        <f>ROUND(I317*H317,2)</f>
        <v>0</v>
      </c>
      <c r="BL317" s="17" t="s">
        <v>158</v>
      </c>
      <c r="BM317" s="227" t="s">
        <v>336</v>
      </c>
    </row>
    <row r="318" s="2" customFormat="1">
      <c r="A318" s="38"/>
      <c r="B318" s="39"/>
      <c r="C318" s="40"/>
      <c r="D318" s="229" t="s">
        <v>126</v>
      </c>
      <c r="E318" s="40"/>
      <c r="F318" s="230" t="s">
        <v>335</v>
      </c>
      <c r="G318" s="40"/>
      <c r="H318" s="40"/>
      <c r="I318" s="231"/>
      <c r="J318" s="40"/>
      <c r="K318" s="40"/>
      <c r="L318" s="44"/>
      <c r="M318" s="232"/>
      <c r="N318" s="23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126</v>
      </c>
      <c r="AU318" s="17" t="s">
        <v>85</v>
      </c>
    </row>
    <row r="319" s="2" customFormat="1" ht="33" customHeight="1">
      <c r="A319" s="38"/>
      <c r="B319" s="39"/>
      <c r="C319" s="215" t="s">
        <v>221</v>
      </c>
      <c r="D319" s="215" t="s">
        <v>121</v>
      </c>
      <c r="E319" s="216" t="s">
        <v>337</v>
      </c>
      <c r="F319" s="217" t="s">
        <v>338</v>
      </c>
      <c r="G319" s="218" t="s">
        <v>177</v>
      </c>
      <c r="H319" s="219">
        <v>33.716000000000001</v>
      </c>
      <c r="I319" s="220"/>
      <c r="J319" s="221">
        <f>ROUND(I319*H319,2)</f>
        <v>0</v>
      </c>
      <c r="K319" s="222"/>
      <c r="L319" s="44"/>
      <c r="M319" s="223" t="s">
        <v>1</v>
      </c>
      <c r="N319" s="224" t="s">
        <v>41</v>
      </c>
      <c r="O319" s="91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158</v>
      </c>
      <c r="AT319" s="227" t="s">
        <v>121</v>
      </c>
      <c r="AU319" s="227" t="s">
        <v>85</v>
      </c>
      <c r="AY319" s="17" t="s">
        <v>118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83</v>
      </c>
      <c r="BK319" s="228">
        <f>ROUND(I319*H319,2)</f>
        <v>0</v>
      </c>
      <c r="BL319" s="17" t="s">
        <v>158</v>
      </c>
      <c r="BM319" s="227" t="s">
        <v>339</v>
      </c>
    </row>
    <row r="320" s="2" customFormat="1">
      <c r="A320" s="38"/>
      <c r="B320" s="39"/>
      <c r="C320" s="40"/>
      <c r="D320" s="229" t="s">
        <v>126</v>
      </c>
      <c r="E320" s="40"/>
      <c r="F320" s="230" t="s">
        <v>338</v>
      </c>
      <c r="G320" s="40"/>
      <c r="H320" s="40"/>
      <c r="I320" s="231"/>
      <c r="J320" s="40"/>
      <c r="K320" s="40"/>
      <c r="L320" s="44"/>
      <c r="M320" s="232"/>
      <c r="N320" s="23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126</v>
      </c>
      <c r="AU320" s="17" t="s">
        <v>85</v>
      </c>
    </row>
    <row r="321" s="12" customFormat="1" ht="22.8" customHeight="1">
      <c r="A321" s="12"/>
      <c r="B321" s="199"/>
      <c r="C321" s="200"/>
      <c r="D321" s="201" t="s">
        <v>75</v>
      </c>
      <c r="E321" s="213" t="s">
        <v>340</v>
      </c>
      <c r="F321" s="213" t="s">
        <v>341</v>
      </c>
      <c r="G321" s="200"/>
      <c r="H321" s="200"/>
      <c r="I321" s="203"/>
      <c r="J321" s="214">
        <f>BK321</f>
        <v>0</v>
      </c>
      <c r="K321" s="200"/>
      <c r="L321" s="205"/>
      <c r="M321" s="206"/>
      <c r="N321" s="207"/>
      <c r="O321" s="207"/>
      <c r="P321" s="208">
        <f>SUM(P322:P344)</f>
        <v>0</v>
      </c>
      <c r="Q321" s="207"/>
      <c r="R321" s="208">
        <f>SUM(R322:R344)</f>
        <v>0</v>
      </c>
      <c r="S321" s="207"/>
      <c r="T321" s="209">
        <f>SUM(T322:T344)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0" t="s">
        <v>85</v>
      </c>
      <c r="AT321" s="211" t="s">
        <v>75</v>
      </c>
      <c r="AU321" s="211" t="s">
        <v>83</v>
      </c>
      <c r="AY321" s="210" t="s">
        <v>118</v>
      </c>
      <c r="BK321" s="212">
        <f>SUM(BK322:BK344)</f>
        <v>0</v>
      </c>
    </row>
    <row r="322" s="2" customFormat="1" ht="16.5" customHeight="1">
      <c r="A322" s="38"/>
      <c r="B322" s="39"/>
      <c r="C322" s="215" t="s">
        <v>342</v>
      </c>
      <c r="D322" s="215" t="s">
        <v>121</v>
      </c>
      <c r="E322" s="216" t="s">
        <v>343</v>
      </c>
      <c r="F322" s="217" t="s">
        <v>344</v>
      </c>
      <c r="G322" s="218" t="s">
        <v>124</v>
      </c>
      <c r="H322" s="219">
        <v>520.94000000000005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41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158</v>
      </c>
      <c r="AT322" s="227" t="s">
        <v>121</v>
      </c>
      <c r="AU322" s="227" t="s">
        <v>85</v>
      </c>
      <c r="AY322" s="17" t="s">
        <v>118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83</v>
      </c>
      <c r="BK322" s="228">
        <f>ROUND(I322*H322,2)</f>
        <v>0</v>
      </c>
      <c r="BL322" s="17" t="s">
        <v>158</v>
      </c>
      <c r="BM322" s="227" t="s">
        <v>345</v>
      </c>
    </row>
    <row r="323" s="2" customFormat="1">
      <c r="A323" s="38"/>
      <c r="B323" s="39"/>
      <c r="C323" s="40"/>
      <c r="D323" s="229" t="s">
        <v>126</v>
      </c>
      <c r="E323" s="40"/>
      <c r="F323" s="230" t="s">
        <v>344</v>
      </c>
      <c r="G323" s="40"/>
      <c r="H323" s="40"/>
      <c r="I323" s="231"/>
      <c r="J323" s="40"/>
      <c r="K323" s="40"/>
      <c r="L323" s="44"/>
      <c r="M323" s="232"/>
      <c r="N323" s="23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126</v>
      </c>
      <c r="AU323" s="17" t="s">
        <v>85</v>
      </c>
    </row>
    <row r="324" s="15" customFormat="1">
      <c r="A324" s="15"/>
      <c r="B324" s="256"/>
      <c r="C324" s="257"/>
      <c r="D324" s="229" t="s">
        <v>140</v>
      </c>
      <c r="E324" s="258" t="s">
        <v>1</v>
      </c>
      <c r="F324" s="259" t="s">
        <v>231</v>
      </c>
      <c r="G324" s="257"/>
      <c r="H324" s="258" t="s">
        <v>1</v>
      </c>
      <c r="I324" s="260"/>
      <c r="J324" s="257"/>
      <c r="K324" s="257"/>
      <c r="L324" s="261"/>
      <c r="M324" s="262"/>
      <c r="N324" s="263"/>
      <c r="O324" s="263"/>
      <c r="P324" s="263"/>
      <c r="Q324" s="263"/>
      <c r="R324" s="263"/>
      <c r="S324" s="263"/>
      <c r="T324" s="26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5" t="s">
        <v>140</v>
      </c>
      <c r="AU324" s="265" t="s">
        <v>85</v>
      </c>
      <c r="AV324" s="15" t="s">
        <v>83</v>
      </c>
      <c r="AW324" s="15" t="s">
        <v>32</v>
      </c>
      <c r="AX324" s="15" t="s">
        <v>76</v>
      </c>
      <c r="AY324" s="265" t="s">
        <v>118</v>
      </c>
    </row>
    <row r="325" s="13" customFormat="1">
      <c r="A325" s="13"/>
      <c r="B325" s="234"/>
      <c r="C325" s="235"/>
      <c r="D325" s="229" t="s">
        <v>140</v>
      </c>
      <c r="E325" s="236" t="s">
        <v>1</v>
      </c>
      <c r="F325" s="237" t="s">
        <v>290</v>
      </c>
      <c r="G325" s="235"/>
      <c r="H325" s="238">
        <v>806.39999999999998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140</v>
      </c>
      <c r="AU325" s="244" t="s">
        <v>85</v>
      </c>
      <c r="AV325" s="13" t="s">
        <v>85</v>
      </c>
      <c r="AW325" s="13" t="s">
        <v>32</v>
      </c>
      <c r="AX325" s="13" t="s">
        <v>76</v>
      </c>
      <c r="AY325" s="244" t="s">
        <v>118</v>
      </c>
    </row>
    <row r="326" s="13" customFormat="1">
      <c r="A326" s="13"/>
      <c r="B326" s="234"/>
      <c r="C326" s="235"/>
      <c r="D326" s="229" t="s">
        <v>140</v>
      </c>
      <c r="E326" s="236" t="s">
        <v>1</v>
      </c>
      <c r="F326" s="237" t="s">
        <v>291</v>
      </c>
      <c r="G326" s="235"/>
      <c r="H326" s="238">
        <v>312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140</v>
      </c>
      <c r="AU326" s="244" t="s">
        <v>85</v>
      </c>
      <c r="AV326" s="13" t="s">
        <v>85</v>
      </c>
      <c r="AW326" s="13" t="s">
        <v>32</v>
      </c>
      <c r="AX326" s="13" t="s">
        <v>76</v>
      </c>
      <c r="AY326" s="244" t="s">
        <v>118</v>
      </c>
    </row>
    <row r="327" s="13" customFormat="1">
      <c r="A327" s="13"/>
      <c r="B327" s="234"/>
      <c r="C327" s="235"/>
      <c r="D327" s="229" t="s">
        <v>140</v>
      </c>
      <c r="E327" s="236" t="s">
        <v>1</v>
      </c>
      <c r="F327" s="237" t="s">
        <v>292</v>
      </c>
      <c r="G327" s="235"/>
      <c r="H327" s="238">
        <v>280.80000000000001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140</v>
      </c>
      <c r="AU327" s="244" t="s">
        <v>85</v>
      </c>
      <c r="AV327" s="13" t="s">
        <v>85</v>
      </c>
      <c r="AW327" s="13" t="s">
        <v>32</v>
      </c>
      <c r="AX327" s="13" t="s">
        <v>76</v>
      </c>
      <c r="AY327" s="244" t="s">
        <v>118</v>
      </c>
    </row>
    <row r="328" s="13" customFormat="1">
      <c r="A328" s="13"/>
      <c r="B328" s="234"/>
      <c r="C328" s="235"/>
      <c r="D328" s="229" t="s">
        <v>140</v>
      </c>
      <c r="E328" s="236" t="s">
        <v>1</v>
      </c>
      <c r="F328" s="237" t="s">
        <v>293</v>
      </c>
      <c r="G328" s="235"/>
      <c r="H328" s="238">
        <v>198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140</v>
      </c>
      <c r="AU328" s="244" t="s">
        <v>85</v>
      </c>
      <c r="AV328" s="13" t="s">
        <v>85</v>
      </c>
      <c r="AW328" s="13" t="s">
        <v>32</v>
      </c>
      <c r="AX328" s="13" t="s">
        <v>76</v>
      </c>
      <c r="AY328" s="244" t="s">
        <v>118</v>
      </c>
    </row>
    <row r="329" s="13" customFormat="1">
      <c r="A329" s="13"/>
      <c r="B329" s="234"/>
      <c r="C329" s="235"/>
      <c r="D329" s="229" t="s">
        <v>140</v>
      </c>
      <c r="E329" s="236" t="s">
        <v>1</v>
      </c>
      <c r="F329" s="237" t="s">
        <v>294</v>
      </c>
      <c r="G329" s="235"/>
      <c r="H329" s="238">
        <v>79.200000000000003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140</v>
      </c>
      <c r="AU329" s="244" t="s">
        <v>85</v>
      </c>
      <c r="AV329" s="13" t="s">
        <v>85</v>
      </c>
      <c r="AW329" s="13" t="s">
        <v>32</v>
      </c>
      <c r="AX329" s="13" t="s">
        <v>76</v>
      </c>
      <c r="AY329" s="244" t="s">
        <v>118</v>
      </c>
    </row>
    <row r="330" s="13" customFormat="1">
      <c r="A330" s="13"/>
      <c r="B330" s="234"/>
      <c r="C330" s="235"/>
      <c r="D330" s="229" t="s">
        <v>140</v>
      </c>
      <c r="E330" s="236" t="s">
        <v>1</v>
      </c>
      <c r="F330" s="237" t="s">
        <v>295</v>
      </c>
      <c r="G330" s="235"/>
      <c r="H330" s="238">
        <v>135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140</v>
      </c>
      <c r="AU330" s="244" t="s">
        <v>85</v>
      </c>
      <c r="AV330" s="13" t="s">
        <v>85</v>
      </c>
      <c r="AW330" s="13" t="s">
        <v>32</v>
      </c>
      <c r="AX330" s="13" t="s">
        <v>76</v>
      </c>
      <c r="AY330" s="244" t="s">
        <v>118</v>
      </c>
    </row>
    <row r="331" s="13" customFormat="1">
      <c r="A331" s="13"/>
      <c r="B331" s="234"/>
      <c r="C331" s="235"/>
      <c r="D331" s="229" t="s">
        <v>140</v>
      </c>
      <c r="E331" s="236" t="s">
        <v>1</v>
      </c>
      <c r="F331" s="237" t="s">
        <v>296</v>
      </c>
      <c r="G331" s="235"/>
      <c r="H331" s="238">
        <v>9.5999999999999996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140</v>
      </c>
      <c r="AU331" s="244" t="s">
        <v>85</v>
      </c>
      <c r="AV331" s="13" t="s">
        <v>85</v>
      </c>
      <c r="AW331" s="13" t="s">
        <v>32</v>
      </c>
      <c r="AX331" s="13" t="s">
        <v>76</v>
      </c>
      <c r="AY331" s="244" t="s">
        <v>118</v>
      </c>
    </row>
    <row r="332" s="13" customFormat="1">
      <c r="A332" s="13"/>
      <c r="B332" s="234"/>
      <c r="C332" s="235"/>
      <c r="D332" s="229" t="s">
        <v>140</v>
      </c>
      <c r="E332" s="236" t="s">
        <v>1</v>
      </c>
      <c r="F332" s="237" t="s">
        <v>297</v>
      </c>
      <c r="G332" s="235"/>
      <c r="H332" s="238">
        <v>6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140</v>
      </c>
      <c r="AU332" s="244" t="s">
        <v>85</v>
      </c>
      <c r="AV332" s="13" t="s">
        <v>85</v>
      </c>
      <c r="AW332" s="13" t="s">
        <v>32</v>
      </c>
      <c r="AX332" s="13" t="s">
        <v>76</v>
      </c>
      <c r="AY332" s="244" t="s">
        <v>118</v>
      </c>
    </row>
    <row r="333" s="13" customFormat="1">
      <c r="A333" s="13"/>
      <c r="B333" s="234"/>
      <c r="C333" s="235"/>
      <c r="D333" s="229" t="s">
        <v>140</v>
      </c>
      <c r="E333" s="236" t="s">
        <v>1</v>
      </c>
      <c r="F333" s="237" t="s">
        <v>298</v>
      </c>
      <c r="G333" s="235"/>
      <c r="H333" s="238">
        <v>6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140</v>
      </c>
      <c r="AU333" s="244" t="s">
        <v>85</v>
      </c>
      <c r="AV333" s="13" t="s">
        <v>85</v>
      </c>
      <c r="AW333" s="13" t="s">
        <v>32</v>
      </c>
      <c r="AX333" s="13" t="s">
        <v>76</v>
      </c>
      <c r="AY333" s="244" t="s">
        <v>118</v>
      </c>
    </row>
    <row r="334" s="13" customFormat="1">
      <c r="A334" s="13"/>
      <c r="B334" s="234"/>
      <c r="C334" s="235"/>
      <c r="D334" s="229" t="s">
        <v>140</v>
      </c>
      <c r="E334" s="236" t="s">
        <v>1</v>
      </c>
      <c r="F334" s="237" t="s">
        <v>299</v>
      </c>
      <c r="G334" s="235"/>
      <c r="H334" s="238">
        <v>7.2000000000000002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140</v>
      </c>
      <c r="AU334" s="244" t="s">
        <v>85</v>
      </c>
      <c r="AV334" s="13" t="s">
        <v>85</v>
      </c>
      <c r="AW334" s="13" t="s">
        <v>32</v>
      </c>
      <c r="AX334" s="13" t="s">
        <v>76</v>
      </c>
      <c r="AY334" s="244" t="s">
        <v>118</v>
      </c>
    </row>
    <row r="335" s="13" customFormat="1">
      <c r="A335" s="13"/>
      <c r="B335" s="234"/>
      <c r="C335" s="235"/>
      <c r="D335" s="229" t="s">
        <v>140</v>
      </c>
      <c r="E335" s="236" t="s">
        <v>1</v>
      </c>
      <c r="F335" s="237" t="s">
        <v>300</v>
      </c>
      <c r="G335" s="235"/>
      <c r="H335" s="238">
        <v>7.2000000000000002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140</v>
      </c>
      <c r="AU335" s="244" t="s">
        <v>85</v>
      </c>
      <c r="AV335" s="13" t="s">
        <v>85</v>
      </c>
      <c r="AW335" s="13" t="s">
        <v>32</v>
      </c>
      <c r="AX335" s="13" t="s">
        <v>76</v>
      </c>
      <c r="AY335" s="244" t="s">
        <v>118</v>
      </c>
    </row>
    <row r="336" s="13" customFormat="1">
      <c r="A336" s="13"/>
      <c r="B336" s="234"/>
      <c r="C336" s="235"/>
      <c r="D336" s="229" t="s">
        <v>140</v>
      </c>
      <c r="E336" s="236" t="s">
        <v>1</v>
      </c>
      <c r="F336" s="237" t="s">
        <v>301</v>
      </c>
      <c r="G336" s="235"/>
      <c r="H336" s="238">
        <v>9.1999999999999993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140</v>
      </c>
      <c r="AU336" s="244" t="s">
        <v>85</v>
      </c>
      <c r="AV336" s="13" t="s">
        <v>85</v>
      </c>
      <c r="AW336" s="13" t="s">
        <v>32</v>
      </c>
      <c r="AX336" s="13" t="s">
        <v>76</v>
      </c>
      <c r="AY336" s="244" t="s">
        <v>118</v>
      </c>
    </row>
    <row r="337" s="13" customFormat="1">
      <c r="A337" s="13"/>
      <c r="B337" s="234"/>
      <c r="C337" s="235"/>
      <c r="D337" s="229" t="s">
        <v>140</v>
      </c>
      <c r="E337" s="236" t="s">
        <v>1</v>
      </c>
      <c r="F337" s="237" t="s">
        <v>346</v>
      </c>
      <c r="G337" s="235"/>
      <c r="H337" s="238">
        <v>-368.19999999999999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140</v>
      </c>
      <c r="AU337" s="244" t="s">
        <v>85</v>
      </c>
      <c r="AV337" s="13" t="s">
        <v>85</v>
      </c>
      <c r="AW337" s="13" t="s">
        <v>32</v>
      </c>
      <c r="AX337" s="13" t="s">
        <v>76</v>
      </c>
      <c r="AY337" s="244" t="s">
        <v>118</v>
      </c>
    </row>
    <row r="338" s="14" customFormat="1">
      <c r="A338" s="14"/>
      <c r="B338" s="245"/>
      <c r="C338" s="246"/>
      <c r="D338" s="229" t="s">
        <v>140</v>
      </c>
      <c r="E338" s="247" t="s">
        <v>1</v>
      </c>
      <c r="F338" s="248" t="s">
        <v>142</v>
      </c>
      <c r="G338" s="246"/>
      <c r="H338" s="249">
        <v>1488.4000000000001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140</v>
      </c>
      <c r="AU338" s="255" t="s">
        <v>85</v>
      </c>
      <c r="AV338" s="14" t="s">
        <v>125</v>
      </c>
      <c r="AW338" s="14" t="s">
        <v>32</v>
      </c>
      <c r="AX338" s="14" t="s">
        <v>76</v>
      </c>
      <c r="AY338" s="255" t="s">
        <v>118</v>
      </c>
    </row>
    <row r="339" s="13" customFormat="1">
      <c r="A339" s="13"/>
      <c r="B339" s="234"/>
      <c r="C339" s="235"/>
      <c r="D339" s="229" t="s">
        <v>140</v>
      </c>
      <c r="E339" s="236" t="s">
        <v>1</v>
      </c>
      <c r="F339" s="237" t="s">
        <v>347</v>
      </c>
      <c r="G339" s="235"/>
      <c r="H339" s="238">
        <v>520.94000000000005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140</v>
      </c>
      <c r="AU339" s="244" t="s">
        <v>85</v>
      </c>
      <c r="AV339" s="13" t="s">
        <v>85</v>
      </c>
      <c r="AW339" s="13" t="s">
        <v>32</v>
      </c>
      <c r="AX339" s="13" t="s">
        <v>76</v>
      </c>
      <c r="AY339" s="244" t="s">
        <v>118</v>
      </c>
    </row>
    <row r="340" s="14" customFormat="1">
      <c r="A340" s="14"/>
      <c r="B340" s="245"/>
      <c r="C340" s="246"/>
      <c r="D340" s="229" t="s">
        <v>140</v>
      </c>
      <c r="E340" s="247" t="s">
        <v>1</v>
      </c>
      <c r="F340" s="248" t="s">
        <v>142</v>
      </c>
      <c r="G340" s="246"/>
      <c r="H340" s="249">
        <v>520.94000000000005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140</v>
      </c>
      <c r="AU340" s="255" t="s">
        <v>85</v>
      </c>
      <c r="AV340" s="14" t="s">
        <v>125</v>
      </c>
      <c r="AW340" s="14" t="s">
        <v>32</v>
      </c>
      <c r="AX340" s="14" t="s">
        <v>83</v>
      </c>
      <c r="AY340" s="255" t="s">
        <v>118</v>
      </c>
    </row>
    <row r="341" s="2" customFormat="1" ht="24.15" customHeight="1">
      <c r="A341" s="38"/>
      <c r="B341" s="39"/>
      <c r="C341" s="215" t="s">
        <v>224</v>
      </c>
      <c r="D341" s="215" t="s">
        <v>121</v>
      </c>
      <c r="E341" s="216" t="s">
        <v>348</v>
      </c>
      <c r="F341" s="217" t="s">
        <v>349</v>
      </c>
      <c r="G341" s="218" t="s">
        <v>124</v>
      </c>
      <c r="H341" s="219">
        <v>600</v>
      </c>
      <c r="I341" s="220"/>
      <c r="J341" s="221">
        <f>ROUND(I341*H341,2)</f>
        <v>0</v>
      </c>
      <c r="K341" s="222"/>
      <c r="L341" s="44"/>
      <c r="M341" s="223" t="s">
        <v>1</v>
      </c>
      <c r="N341" s="224" t="s">
        <v>41</v>
      </c>
      <c r="O341" s="91"/>
      <c r="P341" s="225">
        <f>O341*H341</f>
        <v>0</v>
      </c>
      <c r="Q341" s="225">
        <v>0</v>
      </c>
      <c r="R341" s="225">
        <f>Q341*H341</f>
        <v>0</v>
      </c>
      <c r="S341" s="225">
        <v>0</v>
      </c>
      <c r="T341" s="22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7" t="s">
        <v>158</v>
      </c>
      <c r="AT341" s="227" t="s">
        <v>121</v>
      </c>
      <c r="AU341" s="227" t="s">
        <v>85</v>
      </c>
      <c r="AY341" s="17" t="s">
        <v>118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7" t="s">
        <v>83</v>
      </c>
      <c r="BK341" s="228">
        <f>ROUND(I341*H341,2)</f>
        <v>0</v>
      </c>
      <c r="BL341" s="17" t="s">
        <v>158</v>
      </c>
      <c r="BM341" s="227" t="s">
        <v>350</v>
      </c>
    </row>
    <row r="342" s="2" customFormat="1">
      <c r="A342" s="38"/>
      <c r="B342" s="39"/>
      <c r="C342" s="40"/>
      <c r="D342" s="229" t="s">
        <v>126</v>
      </c>
      <c r="E342" s="40"/>
      <c r="F342" s="230" t="s">
        <v>349</v>
      </c>
      <c r="G342" s="40"/>
      <c r="H342" s="40"/>
      <c r="I342" s="231"/>
      <c r="J342" s="40"/>
      <c r="K342" s="40"/>
      <c r="L342" s="44"/>
      <c r="M342" s="232"/>
      <c r="N342" s="23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126</v>
      </c>
      <c r="AU342" s="17" t="s">
        <v>85</v>
      </c>
    </row>
    <row r="343" s="2" customFormat="1" ht="33" customHeight="1">
      <c r="A343" s="38"/>
      <c r="B343" s="39"/>
      <c r="C343" s="215" t="s">
        <v>351</v>
      </c>
      <c r="D343" s="215" t="s">
        <v>121</v>
      </c>
      <c r="E343" s="216" t="s">
        <v>352</v>
      </c>
      <c r="F343" s="217" t="s">
        <v>353</v>
      </c>
      <c r="G343" s="218" t="s">
        <v>124</v>
      </c>
      <c r="H343" s="219">
        <v>600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41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158</v>
      </c>
      <c r="AT343" s="227" t="s">
        <v>121</v>
      </c>
      <c r="AU343" s="227" t="s">
        <v>85</v>
      </c>
      <c r="AY343" s="17" t="s">
        <v>118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83</v>
      </c>
      <c r="BK343" s="228">
        <f>ROUND(I343*H343,2)</f>
        <v>0</v>
      </c>
      <c r="BL343" s="17" t="s">
        <v>158</v>
      </c>
      <c r="BM343" s="227" t="s">
        <v>354</v>
      </c>
    </row>
    <row r="344" s="2" customFormat="1">
      <c r="A344" s="38"/>
      <c r="B344" s="39"/>
      <c r="C344" s="40"/>
      <c r="D344" s="229" t="s">
        <v>126</v>
      </c>
      <c r="E344" s="40"/>
      <c r="F344" s="230" t="s">
        <v>353</v>
      </c>
      <c r="G344" s="40"/>
      <c r="H344" s="40"/>
      <c r="I344" s="231"/>
      <c r="J344" s="40"/>
      <c r="K344" s="40"/>
      <c r="L344" s="44"/>
      <c r="M344" s="277"/>
      <c r="N344" s="278"/>
      <c r="O344" s="279"/>
      <c r="P344" s="279"/>
      <c r="Q344" s="279"/>
      <c r="R344" s="279"/>
      <c r="S344" s="279"/>
      <c r="T344" s="280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126</v>
      </c>
      <c r="AU344" s="17" t="s">
        <v>85</v>
      </c>
    </row>
    <row r="345" s="2" customFormat="1" ht="6.96" customHeight="1">
      <c r="A345" s="38"/>
      <c r="B345" s="66"/>
      <c r="C345" s="67"/>
      <c r="D345" s="67"/>
      <c r="E345" s="67"/>
      <c r="F345" s="67"/>
      <c r="G345" s="67"/>
      <c r="H345" s="67"/>
      <c r="I345" s="67"/>
      <c r="J345" s="67"/>
      <c r="K345" s="67"/>
      <c r="L345" s="44"/>
      <c r="M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</row>
  </sheetData>
  <sheetProtection sheet="1" autoFilter="0" formatColumns="0" formatRows="0" objects="1" scenarios="1" spinCount="100000" saltValue="X+h8y8zuXLpybD6hoJWhyCqgBt4SDk2Sy3oPKGIVWo26PnU0B4yhlC/DUYQiTCHpJwu+S7gq6duUZuM+y1pYjw==" hashValue="osNxccksNj0vUZ7ZQQQ9lsG+Ve2HPmhvlOXvmFS3lLLQuL45d0FCrVSz3Tx6VfrdVVsot+/H5aeKkVGxL404Mw==" algorithmName="SHA-512" password="CC35"/>
  <autoFilter ref="C124:K34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2025-07-10T06:56:23Z</dcterms:created>
  <dcterms:modified xsi:type="dcterms:W3CDTF">2025-07-10T06:56:24Z</dcterms:modified>
</cp:coreProperties>
</file>